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4055" yWindow="65521" windowWidth="14700" windowHeight="11640" activeTab="1"/>
  </bookViews>
  <sheets>
    <sheet name="титулка" sheetId="1" r:id="rId1"/>
    <sheet name="план " sheetId="2" r:id="rId2"/>
  </sheets>
  <definedNames>
    <definedName name="_xlnm.Print_Titles" localSheetId="1">'план '!$8:$8</definedName>
    <definedName name="_xlnm.Print_Area" localSheetId="1">'план '!$A$1:$AB$125</definedName>
    <definedName name="_xlnm.Print_Area" localSheetId="0">'титулка'!$B$1:$BB$37</definedName>
  </definedNames>
  <calcPr fullCalcOnLoad="1"/>
</workbook>
</file>

<file path=xl/sharedStrings.xml><?xml version="1.0" encoding="utf-8"?>
<sst xmlns="http://schemas.openxmlformats.org/spreadsheetml/2006/main" count="643" uniqueCount="295">
  <si>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</si>
  <si>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</si>
  <si>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</si>
  <si>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</si>
  <si>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</si>
  <si>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</si>
  <si>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</si>
  <si>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</si>
  <si>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</si>
  <si>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</si>
  <si>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</si>
  <si>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</si>
  <si>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</si>
  <si>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ЗАТВЕРДЖУЮ</t>
  </si>
  <si>
    <t>Донбаська державна машинобудівна академія</t>
  </si>
  <si>
    <t>С</t>
  </si>
  <si>
    <t>К</t>
  </si>
  <si>
    <t>Всього</t>
  </si>
  <si>
    <t>Загальний обсяг</t>
  </si>
  <si>
    <t>самостійні</t>
  </si>
  <si>
    <t>3 курс</t>
  </si>
  <si>
    <t>4 курс</t>
  </si>
  <si>
    <t>5 курс</t>
  </si>
  <si>
    <t>НАЗВА ДИСЦИПЛІН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</si>
  <si>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</si>
  <si>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</si>
  <si>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</si>
  <si>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Іноземна мова (за професійним спрямуванням)</t>
  </si>
  <si>
    <t>Фізика</t>
  </si>
  <si>
    <t>Хімія</t>
  </si>
  <si>
    <t>Теоретична механіка</t>
  </si>
  <si>
    <t>Ректор __________________</t>
  </si>
  <si>
    <t>Філософія</t>
  </si>
  <si>
    <t>Теорія автоматичного керування</t>
  </si>
  <si>
    <t>Н</t>
  </si>
  <si>
    <t>Технічні засоби автоматизації</t>
  </si>
  <si>
    <t>Основи комп'ютерно-інтегрованого управління</t>
  </si>
  <si>
    <t>Ідентіфікація та моделювання об'єктів автоматизації</t>
  </si>
  <si>
    <t>Основи теорії електроприводу</t>
  </si>
  <si>
    <t>Автоматизований електропривод</t>
  </si>
  <si>
    <t>Кредити ECTS</t>
  </si>
  <si>
    <t>4/0</t>
  </si>
  <si>
    <t>10</t>
  </si>
  <si>
    <t>12</t>
  </si>
  <si>
    <t>9</t>
  </si>
  <si>
    <t>13</t>
  </si>
  <si>
    <t>Електротехніка та електромеханіка</t>
  </si>
  <si>
    <t>Справка</t>
  </si>
  <si>
    <t>1 курс</t>
  </si>
  <si>
    <t>2 курс</t>
  </si>
  <si>
    <t>1</t>
  </si>
  <si>
    <t>6</t>
  </si>
  <si>
    <t>4</t>
  </si>
  <si>
    <t>Теорія імовірності, імовірні процеси та математична статистика</t>
  </si>
  <si>
    <t>Триместр</t>
  </si>
  <si>
    <t>лекції</t>
  </si>
  <si>
    <t>20</t>
  </si>
  <si>
    <t xml:space="preserve">Контролери та їх програмне забезпечення </t>
  </si>
  <si>
    <t xml:space="preserve"> </t>
  </si>
  <si>
    <t>Метрологія, технологічні вимірювання та прилади</t>
  </si>
  <si>
    <t>Автоматизація технологічних процесів та виробництв</t>
  </si>
  <si>
    <t>Проектування систем автоматизації</t>
  </si>
  <si>
    <t>Технолгія програмування складних систем</t>
  </si>
  <si>
    <t>7</t>
  </si>
  <si>
    <t>14</t>
  </si>
  <si>
    <t>ДП</t>
  </si>
  <si>
    <t>Інженерна графіка</t>
  </si>
  <si>
    <t>Автоматизація промислового обладнання</t>
  </si>
  <si>
    <t>Виконавчі механізми і регулюючі органи</t>
  </si>
  <si>
    <t xml:space="preserve">Комплектний електропривод </t>
  </si>
  <si>
    <t>Гідрогазодинаміка</t>
  </si>
  <si>
    <t>Термодинаміка та теплотехніка</t>
  </si>
  <si>
    <t>Комп'ютерні технології та программування</t>
  </si>
  <si>
    <t>Д</t>
  </si>
  <si>
    <t>3</t>
  </si>
  <si>
    <t>Дипломне проектування</t>
  </si>
  <si>
    <t>2 тижні в 15 триместрі</t>
  </si>
  <si>
    <t>Українська мова (за професійним спрямуванням)</t>
  </si>
  <si>
    <t>Захист диплоного проекту</t>
  </si>
  <si>
    <t>Підприємницька діяльність та економіка підприємства</t>
  </si>
  <si>
    <t>Сучасні інструменти моделювання та проектування</t>
  </si>
  <si>
    <t>ЗД</t>
  </si>
  <si>
    <t>1. НОРМАТИВНІ НАВЧАЛЬНІ ДИСЦИПЛІНИ</t>
  </si>
  <si>
    <t>1.1. Гуманітарні та соціально-економічні дисципліни</t>
  </si>
  <si>
    <t>1.2. Дисципліни природничо-наукової (фундаментальної) підготовки</t>
  </si>
  <si>
    <t>Разом п.1.2.:</t>
  </si>
  <si>
    <t>1.3. Дисципліни загально-професійної підготовки</t>
  </si>
  <si>
    <t>Разом п.1.3.:</t>
  </si>
  <si>
    <t>Разом практична підготовка та державна атестація:</t>
  </si>
  <si>
    <t>Всього за нормативними дисциплінами:</t>
  </si>
  <si>
    <t>Всьго за вибірковою частиною</t>
  </si>
  <si>
    <t>ЗАГАЛЬНА КІЛЬКІСТЬ</t>
  </si>
  <si>
    <t>Загальна кількість для бакалавра</t>
  </si>
  <si>
    <t>Курс, семестр</t>
  </si>
  <si>
    <t>ЗАГАЛЬНА КІЛЬКІСТЬ ГОДИН (в сесію)</t>
  </si>
  <si>
    <t xml:space="preserve">ЗАГАЛЬНА КІЛЬКІСТЬ ГОДИН </t>
  </si>
  <si>
    <t>6+18+6</t>
  </si>
  <si>
    <t>/С</t>
  </si>
  <si>
    <t>Міністерство освіти і науки України</t>
  </si>
  <si>
    <t>Чисельні методи і моделювання на ЕОМ</t>
  </si>
  <si>
    <t>Електроніка та мікропроцесорна техніка</t>
  </si>
  <si>
    <t>Різальний інструмент та інструментальне забезпечення автоматизованого виробництва</t>
  </si>
  <si>
    <t>Форма державної атестації (екзамен, дипломний проект (робота))</t>
  </si>
  <si>
    <t>Назва навчальної дисципліни</t>
  </si>
  <si>
    <t>Усього</t>
  </si>
  <si>
    <t>Держ. атест.</t>
  </si>
  <si>
    <t>І . ГРАФІК НАВЧАЛЬНОГО ПРОЦЕСУ</t>
  </si>
  <si>
    <t xml:space="preserve">На основі повної загальної середньої освіти </t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</si>
  <si>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</si>
  <si>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t xml:space="preserve">НАВЧАЛЬНИЙ ПЛАН </t>
  </si>
  <si>
    <t>Кваліфікація:   Технічний фахівець з автоматизації та комп'ютерно-інтегрованих технологій</t>
  </si>
  <si>
    <t>6/0</t>
  </si>
  <si>
    <t>8/4</t>
  </si>
  <si>
    <t>2/0</t>
  </si>
  <si>
    <t>2/2</t>
  </si>
  <si>
    <t>8/0</t>
  </si>
  <si>
    <t>4/2</t>
  </si>
  <si>
    <t>0/6</t>
  </si>
  <si>
    <t>11+20+9</t>
  </si>
  <si>
    <t>12+20+8</t>
  </si>
  <si>
    <r>
      <t>_________(</t>
    </r>
    <r>
      <rPr>
        <u val="single"/>
        <sz val="20"/>
        <rFont val="Times New Roman"/>
        <family val="1"/>
      </rPr>
      <t>Ковальов В.Д.)</t>
    </r>
    <r>
      <rPr>
        <sz val="20"/>
        <rFont val="Times New Roman"/>
        <family val="1"/>
      </rPr>
      <t>___</t>
    </r>
  </si>
  <si>
    <t>Проектування вбудованих мікроконтролерів</t>
  </si>
  <si>
    <t>Інформаційні мережі</t>
  </si>
  <si>
    <t>№ дисципл.</t>
  </si>
  <si>
    <t>Розподіл за триместрами</t>
  </si>
  <si>
    <t>Кількість годин</t>
  </si>
  <si>
    <t>аудиторних</t>
  </si>
  <si>
    <t>екзамени</t>
  </si>
  <si>
    <t>заліки</t>
  </si>
  <si>
    <t>курсові</t>
  </si>
  <si>
    <t>у тому числі</t>
  </si>
  <si>
    <t xml:space="preserve">проекти </t>
  </si>
  <si>
    <t>роботи</t>
  </si>
  <si>
    <t>лабораторні</t>
  </si>
  <si>
    <t>практич</t>
  </si>
  <si>
    <t>семестри  (триместри)</t>
  </si>
  <si>
    <t>Кількість аудиторних годин по курсах і семестрах (триместрах)</t>
  </si>
  <si>
    <t>1.1.1</t>
  </si>
  <si>
    <t>1.1.2</t>
  </si>
  <si>
    <t>1.1.1.1</t>
  </si>
  <si>
    <t>1.1.1.2</t>
  </si>
  <si>
    <t>1.1.3</t>
  </si>
  <si>
    <t>1.1.4</t>
  </si>
  <si>
    <t>1.1.5</t>
  </si>
  <si>
    <t>1.2.1</t>
  </si>
  <si>
    <t>1.2.2</t>
  </si>
  <si>
    <t>1.2.3</t>
  </si>
  <si>
    <t>1.2.4</t>
  </si>
  <si>
    <t>1.2.5</t>
  </si>
  <si>
    <t>1.2.4.1</t>
  </si>
  <si>
    <t>1.2.4.2</t>
  </si>
  <si>
    <t>1.2.6</t>
  </si>
  <si>
    <t>1.2.7</t>
  </si>
  <si>
    <t>1.3.1</t>
  </si>
  <si>
    <t>1.3.2</t>
  </si>
  <si>
    <t>1.3.1.1</t>
  </si>
  <si>
    <t>1.3.1.2</t>
  </si>
  <si>
    <t>1.3.3</t>
  </si>
  <si>
    <t>1.3.4</t>
  </si>
  <si>
    <t>1.3.2.1</t>
  </si>
  <si>
    <t>1.3.2.2</t>
  </si>
  <si>
    <t>1.3.2.3</t>
  </si>
  <si>
    <t>1.3.5</t>
  </si>
  <si>
    <t>1.3.6</t>
  </si>
  <si>
    <t>1.3.7</t>
  </si>
  <si>
    <t>1.3.8</t>
  </si>
  <si>
    <t>1.3.7.1</t>
  </si>
  <si>
    <t>1.3.7.2</t>
  </si>
  <si>
    <t>1.3.8.1</t>
  </si>
  <si>
    <t>1.3.8.2</t>
  </si>
  <si>
    <t>1.3.8.3</t>
  </si>
  <si>
    <t>1.3.9</t>
  </si>
  <si>
    <t>1.3.9.1</t>
  </si>
  <si>
    <t>1.3.9.2</t>
  </si>
  <si>
    <t>1.3.9.3</t>
  </si>
  <si>
    <t>3.2</t>
  </si>
  <si>
    <t>Теорія автоматичного керування (к.р.)</t>
  </si>
  <si>
    <t>Технічні засоби автоматизації (к.р.)</t>
  </si>
  <si>
    <t>Електроніка та мікропроцесорна техніка (к.р.)</t>
  </si>
  <si>
    <t>Автоматизований електропривод (к.п.)</t>
  </si>
  <si>
    <t>Технолгія програмування складних систем (к.п.)</t>
  </si>
  <si>
    <t>1.2.3.1</t>
  </si>
  <si>
    <t>1.2.3.2</t>
  </si>
  <si>
    <t>1.2.3.3</t>
  </si>
  <si>
    <t>1.2.6.1</t>
  </si>
  <si>
    <t>1.2.6.2</t>
  </si>
  <si>
    <t>Основи охорони праці та безпека життєдіяльності</t>
  </si>
  <si>
    <t>1.3.6.1</t>
  </si>
  <si>
    <t>1.3.6.2</t>
  </si>
  <si>
    <t>Основи охорони праці</t>
  </si>
  <si>
    <t>2. ДИСЦИПЛІНИ ВІЛЬНОГО ВИБОРУ</t>
  </si>
  <si>
    <t>2.2 Природничо-наукові (фундаментальні) дисципліни</t>
  </si>
  <si>
    <t>2.2.1</t>
  </si>
  <si>
    <t>2.2.2</t>
  </si>
  <si>
    <t>2.3 Дисципліни професійної підготовки</t>
  </si>
  <si>
    <t>2.3.1</t>
  </si>
  <si>
    <t>2.3.2</t>
  </si>
  <si>
    <t>2.3.2.1</t>
  </si>
  <si>
    <t>2.3.2.2</t>
  </si>
  <si>
    <t>2.3.2.3</t>
  </si>
  <si>
    <t>2.3.3</t>
  </si>
  <si>
    <t>2.3.4</t>
  </si>
  <si>
    <t>2.3.5</t>
  </si>
  <si>
    <t>2.3.7</t>
  </si>
  <si>
    <t>2.3.8</t>
  </si>
  <si>
    <t>2.3.9</t>
  </si>
  <si>
    <t>2.3.10</t>
  </si>
  <si>
    <t>2.3.11</t>
  </si>
  <si>
    <t>2.3.11.1</t>
  </si>
  <si>
    <t>2.3.11.2</t>
  </si>
  <si>
    <t>2.3.11.3</t>
  </si>
  <si>
    <t>CAD/CAM системи</t>
  </si>
  <si>
    <t>Разом п.2.2.:</t>
  </si>
  <si>
    <t>2.3.1 Загальні дисципліни</t>
  </si>
  <si>
    <t>Разом п.2.3.1:</t>
  </si>
  <si>
    <t>2.3.12</t>
  </si>
  <si>
    <t>2.3.13</t>
  </si>
  <si>
    <t>2.3.14</t>
  </si>
  <si>
    <t>2.3.15</t>
  </si>
  <si>
    <t>2.3.16</t>
  </si>
  <si>
    <t>Екологія</t>
  </si>
  <si>
    <t>Вища математика</t>
  </si>
  <si>
    <t>Безпека життєдіяльності</t>
  </si>
  <si>
    <t>Контролери та їх програмне забезпечення (к.р.)</t>
  </si>
  <si>
    <t>2.3.5.1</t>
  </si>
  <si>
    <t>2.3.5.2</t>
  </si>
  <si>
    <r>
      <t xml:space="preserve">галузь знань: </t>
    </r>
    <r>
      <rPr>
        <b/>
        <sz val="20"/>
        <rFont val="Times New Roman"/>
        <family val="1"/>
      </rPr>
      <t>15 "Автоматизація та приладобудування  "</t>
    </r>
  </si>
  <si>
    <r>
      <t xml:space="preserve">спеціальність : </t>
    </r>
    <r>
      <rPr>
        <b/>
        <sz val="20"/>
        <rFont val="Times New Roman"/>
        <family val="1"/>
      </rPr>
      <t>151 "Автоматизація та комп'ютерно-інтегровані технології"</t>
    </r>
  </si>
  <si>
    <r>
      <t xml:space="preserve">спеціалізації: </t>
    </r>
    <r>
      <rPr>
        <b/>
        <sz val="20"/>
        <rFont val="Times New Roman"/>
        <family val="1"/>
      </rPr>
      <t>Автоматизація та комп'ютерно-інтегровані технології</t>
    </r>
  </si>
  <si>
    <r>
      <t xml:space="preserve">форма навчання:    </t>
    </r>
    <r>
      <rPr>
        <b/>
        <sz val="20"/>
        <rFont val="Times New Roman"/>
        <family val="1"/>
      </rPr>
      <t xml:space="preserve"> заочна</t>
    </r>
  </si>
  <si>
    <t>"___" ____________ 2016 р.</t>
  </si>
  <si>
    <t>2.3.2 Дисципліни вільного вибору студентів</t>
  </si>
  <si>
    <t>Разом п.2.3.2.:</t>
  </si>
  <si>
    <t>II. План навчального процесу  на 2016-2017 н.р.                                АВП (заочн. повн.)</t>
  </si>
  <si>
    <t>Спеціалізація №1. Автоматизація та комп'ютерно-інтегровані технології</t>
  </si>
  <si>
    <t>САПР</t>
  </si>
  <si>
    <t>2.3.18</t>
  </si>
  <si>
    <t>2.3.19</t>
  </si>
  <si>
    <t>Ультразвукова техніка та технології</t>
  </si>
  <si>
    <t>Управління в біотехнічних системах</t>
  </si>
  <si>
    <t>Методи математичної обробки медико-біологічних даних</t>
  </si>
  <si>
    <t>Комп'ютерна томографія</t>
  </si>
  <si>
    <t>Біотехнічні системи та технології</t>
  </si>
  <si>
    <t>Вузли та елементи медичної техніки</t>
  </si>
  <si>
    <t>Спеціалізація №2. Системи управління і мікросхемотехніка біометричного призначення</t>
  </si>
  <si>
    <t>Математичне моделювання процесів та систем біометричного призначення</t>
  </si>
  <si>
    <t>Системи управління і мікросхемотехніка біометричного призначення</t>
  </si>
  <si>
    <t>Зав.кафедри АВП</t>
  </si>
  <si>
    <t>Г.П. Клименко</t>
  </si>
  <si>
    <t>Декан факультету ФАМІТ</t>
  </si>
  <si>
    <t>С.В. Подлєсний</t>
  </si>
  <si>
    <t>I</t>
  </si>
  <si>
    <t>II</t>
  </si>
  <si>
    <t>III</t>
  </si>
  <si>
    <t>Н/</t>
  </si>
  <si>
    <t>С/Н</t>
  </si>
  <si>
    <t>IV</t>
  </si>
  <si>
    <t>V</t>
  </si>
  <si>
    <t>-</t>
  </si>
  <si>
    <t>Срок навчання -4,5 років</t>
  </si>
  <si>
    <t xml:space="preserve">Позначення: Н – настановна сесія; С – екзаменаційна сесія; К – канікули; Д– дипломне проектування; ЗД – захист дипломного проекту </t>
  </si>
  <si>
    <t>Теор. навчання</t>
  </si>
  <si>
    <t>Настан. сесія</t>
  </si>
  <si>
    <t>Екзам.</t>
  </si>
  <si>
    <t>Викон. дипломн. проекту</t>
  </si>
  <si>
    <t>Канікули</t>
  </si>
  <si>
    <t xml:space="preserve">       II. ЗВЕДЕНІ ДАНІ ПРО БЮДЖЕТ ЧАСУ, тижні                                                                               ІІІ.  ДЕРЖАВНА АТЕСТАЦІЯ</t>
  </si>
  <si>
    <t>Захист дипломної роботи</t>
  </si>
  <si>
    <t xml:space="preserve">Історія України </t>
  </si>
  <si>
    <t>Історія української культури</t>
  </si>
  <si>
    <t>Разом п.1.1:</t>
  </si>
  <si>
    <t>0/2</t>
  </si>
  <si>
    <t>6/2</t>
  </si>
  <si>
    <t>8/2</t>
  </si>
  <si>
    <t>12/4</t>
  </si>
  <si>
    <t>8/6</t>
  </si>
  <si>
    <t>2</t>
  </si>
  <si>
    <t>8</t>
  </si>
  <si>
    <t>3. ДЕРЖАВНА АТЕСТАЦІЯ</t>
  </si>
  <si>
    <t>28/12</t>
  </si>
  <si>
    <t>28/14</t>
  </si>
  <si>
    <t>24/8</t>
  </si>
  <si>
    <t>16/6</t>
  </si>
  <si>
    <t>24/10</t>
  </si>
  <si>
    <t>20/8</t>
  </si>
  <si>
    <t>20/6</t>
  </si>
  <si>
    <t>12/0</t>
  </si>
  <si>
    <t>16/4</t>
  </si>
  <si>
    <t>36/12</t>
  </si>
  <si>
    <t>32/14</t>
  </si>
  <si>
    <t>32/10</t>
  </si>
  <si>
    <t>28/10</t>
  </si>
  <si>
    <t>40/10</t>
  </si>
  <si>
    <t>28/8</t>
  </si>
  <si>
    <t>28/6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</si>
</sst>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-;\-* #,##0_-;\ &quot;&quot;_-;_-@_-"/>
    <numFmt numFmtId="165" formatCode="#,##0;\-* #,##0_-;\ &quot;&quot;_-;_-@_-"/>
    <numFmt numFmtId="166" formatCode="0.0"/>
    <numFmt numFmtId="167" formatCode="#,##0.0;\-* #,##0.0_-;\ &quot;&quot;_-;_-@_-"/>
    <numFmt numFmtId="168" formatCode="#,##0.0_-;\-* #,##0.0_-;\ &quot;&quot;_-;_-@_-"/>
    <numFmt numFmtId="169" formatCode="#,##0.00;\-* #,##0.00_-;\ &quot;&quot;_-;_-@_-"/>
    <numFmt numFmtId="170" formatCode="#,##0_-;\-* #,##0_-;\ _-;_-@_-"/>
    <numFmt numFmtId="171" formatCode="#,##0;\-* #,##0_-;\ _-;_-@_-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2"/>
      <color indexed="8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sz val="14"/>
      <name val="Arial Cyr"/>
      <family val="0"/>
    </font>
    <font>
      <sz val="16"/>
      <name val="Arial Cyr"/>
      <family val="2"/>
    </font>
    <font>
      <sz val="16"/>
      <name val="Times New Roman"/>
      <family val="1"/>
    </font>
    <font>
      <b/>
      <sz val="18"/>
      <name val="Times New Roman"/>
      <family val="1"/>
    </font>
    <font>
      <sz val="20"/>
      <name val="Arial Cyr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18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u val="single"/>
      <sz val="20"/>
      <name val="Times New Roman"/>
      <family val="1"/>
    </font>
    <font>
      <sz val="8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b/>
      <sz val="20"/>
      <name val="Arial Cyr"/>
      <family val="2"/>
    </font>
    <font>
      <sz val="12"/>
      <name val="Arial Cyr"/>
      <family val="0"/>
    </font>
    <font>
      <sz val="11"/>
      <name val="Times New Roman"/>
      <family val="1"/>
    </font>
    <font>
      <b/>
      <sz val="14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660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64" fontId="8" fillId="0" borderId="0" xfId="0" applyNumberFormat="1" applyFont="1" applyFill="1" applyBorder="1" applyAlignment="1" applyProtection="1">
      <alignment vertical="center"/>
      <protection/>
    </xf>
    <xf numFmtId="164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164" fontId="8" fillId="0" borderId="0" xfId="0" applyNumberFormat="1" applyFont="1" applyFill="1" applyBorder="1" applyAlignment="1" applyProtection="1">
      <alignment horizontal="left" vertical="center" wrapText="1"/>
      <protection/>
    </xf>
    <xf numFmtId="164" fontId="8" fillId="0" borderId="0" xfId="0" applyNumberFormat="1" applyFont="1" applyFill="1" applyBorder="1" applyAlignment="1" applyProtection="1">
      <alignment horizontal="center" vertical="center"/>
      <protection/>
    </xf>
    <xf numFmtId="164" fontId="3" fillId="0" borderId="0" xfId="0" applyNumberFormat="1" applyFont="1" applyFill="1" applyBorder="1" applyAlignment="1" applyProtection="1">
      <alignment horizontal="center" vertical="center" wrapText="1"/>
      <protection/>
    </xf>
    <xf numFmtId="165" fontId="3" fillId="0" borderId="10" xfId="0" applyNumberFormat="1" applyFont="1" applyFill="1" applyBorder="1" applyAlignment="1" applyProtection="1">
      <alignment horizontal="center" vertical="center"/>
      <protection/>
    </xf>
    <xf numFmtId="164" fontId="3" fillId="0" borderId="10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Fill="1" applyBorder="1" applyAlignment="1" applyProtection="1">
      <alignment vertical="center"/>
      <protection/>
    </xf>
    <xf numFmtId="165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1" fontId="8" fillId="0" borderId="0" xfId="0" applyNumberFormat="1" applyFont="1" applyBorder="1" applyAlignment="1">
      <alignment horizontal="left" wrapText="1"/>
    </xf>
    <xf numFmtId="1" fontId="8" fillId="0" borderId="0" xfId="0" applyNumberFormat="1" applyFont="1" applyFill="1" applyBorder="1" applyAlignment="1" applyProtection="1">
      <alignment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8" fillId="0" borderId="0" xfId="0" applyNumberFormat="1" applyFont="1" applyFill="1" applyBorder="1" applyAlignment="1" applyProtection="1">
      <alignment horizontal="left" vertical="center" wrapText="1"/>
      <protection/>
    </xf>
    <xf numFmtId="164" fontId="5" fillId="0" borderId="0" xfId="0" applyNumberFormat="1" applyFont="1" applyFill="1" applyBorder="1" applyAlignment="1" applyProtection="1">
      <alignment vertical="center"/>
      <protection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64" fontId="5" fillId="0" borderId="10" xfId="0" applyNumberFormat="1" applyFont="1" applyFill="1" applyBorder="1" applyAlignment="1" applyProtection="1">
      <alignment vertical="center"/>
      <protection/>
    </xf>
    <xf numFmtId="164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64" fontId="5" fillId="0" borderId="10" xfId="0" applyNumberFormat="1" applyFont="1" applyFill="1" applyBorder="1" applyAlignment="1" applyProtection="1">
      <alignment horizontal="center" vertical="center"/>
      <protection/>
    </xf>
    <xf numFmtId="164" fontId="5" fillId="0" borderId="10" xfId="0" applyNumberFormat="1" applyFont="1" applyFill="1" applyBorder="1" applyAlignment="1" applyProtection="1">
      <alignment vertical="center"/>
      <protection/>
    </xf>
    <xf numFmtId="164" fontId="5" fillId="0" borderId="0" xfId="0" applyNumberFormat="1" applyFont="1" applyFill="1" applyBorder="1" applyAlignment="1" applyProtection="1">
      <alignment vertical="center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" fontId="29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64" fontId="13" fillId="0" borderId="10" xfId="0" applyNumberFormat="1" applyFont="1" applyFill="1" applyBorder="1" applyAlignment="1" applyProtection="1">
      <alignment vertical="center"/>
      <protection/>
    </xf>
    <xf numFmtId="164" fontId="13" fillId="0" borderId="10" xfId="0" applyNumberFormat="1" applyFont="1" applyFill="1" applyBorder="1" applyAlignment="1" applyProtection="1">
      <alignment horizontal="center" vertical="center"/>
      <protection/>
    </xf>
    <xf numFmtId="164" fontId="13" fillId="0" borderId="0" xfId="0" applyNumberFormat="1" applyFont="1" applyFill="1" applyBorder="1" applyAlignment="1" applyProtection="1">
      <alignment vertical="center"/>
      <protection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 applyProtection="1">
      <alignment vertical="center"/>
      <protection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" fontId="12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Fill="1" applyBorder="1" applyAlignment="1" applyProtection="1">
      <alignment horizontal="center" vertical="center"/>
      <protection/>
    </xf>
    <xf numFmtId="49" fontId="12" fillId="0" borderId="10" xfId="0" applyNumberFormat="1" applyFont="1" applyFill="1" applyBorder="1" applyAlignment="1" applyProtection="1">
      <alignment vertical="center"/>
      <protection/>
    </xf>
    <xf numFmtId="164" fontId="12" fillId="0" borderId="10" xfId="0" applyNumberFormat="1" applyFont="1" applyFill="1" applyBorder="1" applyAlignment="1" applyProtection="1">
      <alignment horizontal="center" vertical="center"/>
      <protection/>
    </xf>
    <xf numFmtId="164" fontId="12" fillId="0" borderId="0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3" xfId="0" applyFont="1" applyBorder="1" applyAlignment="1">
      <alignment horizontal="center" vertical="center" wrapText="1"/>
    </xf>
    <xf numFmtId="165" fontId="5" fillId="0" borderId="13" xfId="0" applyNumberFormat="1" applyFont="1" applyFill="1" applyBorder="1" applyAlignment="1" applyProtection="1">
      <alignment horizontal="center" vertical="center"/>
      <protection/>
    </xf>
    <xf numFmtId="1" fontId="6" fillId="0" borderId="13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164" fontId="5" fillId="0" borderId="13" xfId="0" applyNumberFormat="1" applyFont="1" applyFill="1" applyBorder="1" applyAlignment="1" applyProtection="1">
      <alignment horizontal="center" vertical="center"/>
      <protection/>
    </xf>
    <xf numFmtId="164" fontId="5" fillId="0" borderId="13" xfId="0" applyNumberFormat="1" applyFont="1" applyFill="1" applyBorder="1" applyAlignment="1" applyProtection="1">
      <alignment horizontal="center" vertical="center"/>
      <protection/>
    </xf>
    <xf numFmtId="164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164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 applyProtection="1">
      <alignment vertical="center"/>
      <protection/>
    </xf>
    <xf numFmtId="1" fontId="5" fillId="0" borderId="10" xfId="0" applyNumberFormat="1" applyFont="1" applyFill="1" applyBorder="1" applyAlignment="1">
      <alignment horizontal="left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/>
    </xf>
    <xf numFmtId="0" fontId="5" fillId="32" borderId="10" xfId="0" applyFont="1" applyFill="1" applyBorder="1" applyAlignment="1">
      <alignment horizontal="center" vertical="center" wrapText="1"/>
    </xf>
    <xf numFmtId="49" fontId="5" fillId="32" borderId="11" xfId="0" applyNumberFormat="1" applyFont="1" applyFill="1" applyBorder="1" applyAlignment="1">
      <alignment horizontal="center" vertical="center"/>
    </xf>
    <xf numFmtId="0" fontId="5" fillId="32" borderId="11" xfId="0" applyNumberFormat="1" applyFont="1" applyFill="1" applyBorder="1" applyAlignment="1">
      <alignment horizontal="center" vertical="center"/>
    </xf>
    <xf numFmtId="1" fontId="5" fillId="32" borderId="10" xfId="0" applyNumberFormat="1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 applyProtection="1">
      <alignment horizontal="center" vertical="center"/>
      <protection/>
    </xf>
    <xf numFmtId="164" fontId="5" fillId="0" borderId="10" xfId="0" applyNumberFormat="1" applyFont="1" applyFill="1" applyBorder="1" applyAlignment="1" applyProtection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164" fontId="5" fillId="32" borderId="10" xfId="0" applyNumberFormat="1" applyFont="1" applyFill="1" applyBorder="1" applyAlignment="1" applyProtection="1">
      <alignment horizontal="center" vertical="center"/>
      <protection/>
    </xf>
    <xf numFmtId="0" fontId="5" fillId="32" borderId="10" xfId="0" applyFont="1" applyFill="1" applyBorder="1" applyAlignment="1">
      <alignment horizontal="left" vertical="center" wrapText="1"/>
    </xf>
    <xf numFmtId="1" fontId="5" fillId="0" borderId="10" xfId="0" applyNumberFormat="1" applyFont="1" applyFill="1" applyBorder="1" applyAlignment="1" applyProtection="1">
      <alignment vertical="center"/>
      <protection/>
    </xf>
    <xf numFmtId="164" fontId="5" fillId="32" borderId="10" xfId="0" applyNumberFormat="1" applyFont="1" applyFill="1" applyBorder="1" applyAlignment="1" applyProtection="1">
      <alignment vertical="center" wrapText="1"/>
      <protection/>
    </xf>
    <xf numFmtId="166" fontId="6" fillId="0" borderId="13" xfId="0" applyNumberFormat="1" applyFont="1" applyBorder="1" applyAlignment="1">
      <alignment horizontal="center" vertical="center" wrapText="1"/>
    </xf>
    <xf numFmtId="166" fontId="6" fillId="0" borderId="15" xfId="0" applyNumberFormat="1" applyFont="1" applyFill="1" applyBorder="1" applyAlignment="1" applyProtection="1">
      <alignment vertical="center"/>
      <protection/>
    </xf>
    <xf numFmtId="1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1" fontId="5" fillId="0" borderId="19" xfId="0" applyNumberFormat="1" applyFont="1" applyFill="1" applyBorder="1" applyAlignment="1" applyProtection="1">
      <alignment horizontal="center" vertical="center"/>
      <protection/>
    </xf>
    <xf numFmtId="1" fontId="5" fillId="0" borderId="20" xfId="0" applyNumberFormat="1" applyFont="1" applyFill="1" applyBorder="1" applyAlignment="1" applyProtection="1">
      <alignment horizontal="center" vertical="center"/>
      <protection/>
    </xf>
    <xf numFmtId="164" fontId="5" fillId="0" borderId="21" xfId="0" applyNumberFormat="1" applyFont="1" applyFill="1" applyBorder="1" applyAlignment="1" applyProtection="1">
      <alignment horizontal="center" vertical="center"/>
      <protection/>
    </xf>
    <xf numFmtId="1" fontId="29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0" fontId="29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164" fontId="5" fillId="0" borderId="23" xfId="0" applyNumberFormat="1" applyFont="1" applyFill="1" applyBorder="1" applyAlignment="1" applyProtection="1">
      <alignment horizontal="center"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" fontId="5" fillId="0" borderId="0" xfId="0" applyNumberFormat="1" applyFont="1" applyFill="1" applyBorder="1" applyAlignment="1" applyProtection="1">
      <alignment vertical="center"/>
      <protection/>
    </xf>
    <xf numFmtId="164" fontId="5" fillId="0" borderId="0" xfId="0" applyNumberFormat="1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Fill="1" applyBorder="1" applyAlignment="1" applyProtection="1">
      <alignment horizontal="left" vertical="center" wrapText="1"/>
      <protection/>
    </xf>
    <xf numFmtId="1" fontId="5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52" applyFont="1">
      <alignment/>
      <protection/>
    </xf>
    <xf numFmtId="0" fontId="0" fillId="0" borderId="0" xfId="52" applyBorder="1" applyAlignment="1">
      <alignment horizontal="center" vertical="center" wrapText="1"/>
      <protection/>
    </xf>
    <xf numFmtId="0" fontId="0" fillId="0" borderId="0" xfId="52" applyBorder="1" applyAlignment="1">
      <alignment horizontal="right" vertical="center"/>
      <protection/>
    </xf>
    <xf numFmtId="0" fontId="16" fillId="0" borderId="0" xfId="52" applyFont="1" applyBorder="1" applyAlignment="1">
      <alignment horizontal="center" vertical="center" wrapText="1"/>
      <protection/>
    </xf>
    <xf numFmtId="0" fontId="0" fillId="0" borderId="0" xfId="52" applyBorder="1" applyAlignment="1">
      <alignment horizontal="center" vertical="center"/>
      <protection/>
    </xf>
    <xf numFmtId="0" fontId="0" fillId="0" borderId="0" xfId="52" applyBorder="1" applyAlignment="1">
      <alignment wrapText="1"/>
      <protection/>
    </xf>
    <xf numFmtId="0" fontId="0" fillId="0" borderId="0" xfId="52" applyBorder="1" applyAlignment="1">
      <alignment vertical="center"/>
      <protection/>
    </xf>
    <xf numFmtId="0" fontId="15" fillId="0" borderId="0" xfId="52" applyFont="1" applyBorder="1" applyAlignment="1">
      <alignment horizontal="center" vertical="center" wrapText="1"/>
      <protection/>
    </xf>
    <xf numFmtId="0" fontId="16" fillId="0" borderId="0" xfId="52" applyFont="1" applyBorder="1" applyAlignment="1">
      <alignment vertical="center" wrapText="1"/>
      <protection/>
    </xf>
    <xf numFmtId="0" fontId="5" fillId="0" borderId="0" xfId="52" applyFont="1">
      <alignment/>
      <protection/>
    </xf>
    <xf numFmtId="0" fontId="15" fillId="0" borderId="0" xfId="53" applyFont="1">
      <alignment/>
      <protection/>
    </xf>
    <xf numFmtId="0" fontId="16" fillId="0" borderId="0" xfId="53" applyFont="1">
      <alignment/>
      <protection/>
    </xf>
    <xf numFmtId="0" fontId="9" fillId="0" borderId="0" xfId="53" applyFont="1">
      <alignment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Border="1">
      <alignment/>
      <protection/>
    </xf>
    <xf numFmtId="0" fontId="2" fillId="0" borderId="0" xfId="52" applyFont="1" applyAlignment="1">
      <alignment horizontal="center" vertical="center"/>
      <protection/>
    </xf>
    <xf numFmtId="0" fontId="6" fillId="0" borderId="0" xfId="52" applyFont="1" applyBorder="1" applyAlignment="1">
      <alignment horizontal="center"/>
      <protection/>
    </xf>
    <xf numFmtId="0" fontId="17" fillId="0" borderId="0" xfId="52" applyFont="1" applyBorder="1" applyAlignment="1">
      <alignment horizontal="center"/>
      <protection/>
    </xf>
    <xf numFmtId="0" fontId="5" fillId="0" borderId="0" xfId="52" applyFont="1" applyAlignment="1">
      <alignment horizontal="left" vertical="center" wrapText="1"/>
      <protection/>
    </xf>
    <xf numFmtId="0" fontId="7" fillId="0" borderId="0" xfId="52" applyFont="1" applyBorder="1" applyAlignment="1">
      <alignment horizontal="left"/>
      <protection/>
    </xf>
    <xf numFmtId="0" fontId="21" fillId="0" borderId="0" xfId="52" applyFont="1" applyAlignment="1">
      <alignment/>
      <protection/>
    </xf>
    <xf numFmtId="0" fontId="5" fillId="0" borderId="0" xfId="52" applyFont="1" applyBorder="1" applyAlignment="1">
      <alignment/>
      <protection/>
    </xf>
    <xf numFmtId="49" fontId="29" fillId="32" borderId="11" xfId="0" applyNumberFormat="1" applyFont="1" applyFill="1" applyBorder="1" applyAlignment="1">
      <alignment horizontal="left" vertical="center" wrapText="1"/>
    </xf>
    <xf numFmtId="0" fontId="28" fillId="0" borderId="0" xfId="0" applyFont="1" applyBorder="1" applyAlignment="1" applyProtection="1">
      <alignment horizontal="right" vertical="center"/>
      <protection/>
    </xf>
    <xf numFmtId="49" fontId="5" fillId="32" borderId="10" xfId="0" applyNumberFormat="1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1" fontId="6" fillId="0" borderId="24" xfId="0" applyNumberFormat="1" applyFont="1" applyFill="1" applyBorder="1" applyAlignment="1" applyProtection="1">
      <alignment horizontal="center" vertical="center"/>
      <protection/>
    </xf>
    <xf numFmtId="1" fontId="5" fillId="0" borderId="25" xfId="0" applyNumberFormat="1" applyFont="1" applyFill="1" applyBorder="1" applyAlignment="1" applyProtection="1">
      <alignment horizontal="center" vertical="center"/>
      <protection/>
    </xf>
    <xf numFmtId="1" fontId="29" fillId="0" borderId="26" xfId="0" applyNumberFormat="1" applyFont="1" applyFill="1" applyBorder="1" applyAlignment="1" applyProtection="1">
      <alignment horizontal="center" vertical="center"/>
      <protection/>
    </xf>
    <xf numFmtId="1" fontId="5" fillId="0" borderId="26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164" fontId="3" fillId="0" borderId="23" xfId="0" applyNumberFormat="1" applyFont="1" applyFill="1" applyBorder="1" applyAlignment="1" applyProtection="1">
      <alignment horizontal="center" vertical="center"/>
      <protection/>
    </xf>
    <xf numFmtId="1" fontId="3" fillId="0" borderId="22" xfId="0" applyNumberFormat="1" applyFont="1" applyFill="1" applyBorder="1" applyAlignment="1" applyProtection="1">
      <alignment horizontal="center" vertical="center" wrapText="1"/>
      <protection/>
    </xf>
    <xf numFmtId="164" fontId="3" fillId="0" borderId="27" xfId="0" applyNumberFormat="1" applyFont="1" applyFill="1" applyBorder="1" applyAlignment="1" applyProtection="1">
      <alignment horizontal="center" vertical="center"/>
      <protection/>
    </xf>
    <xf numFmtId="164" fontId="3" fillId="0" borderId="28" xfId="0" applyNumberFormat="1" applyFont="1" applyFill="1" applyBorder="1" applyAlignment="1" applyProtection="1">
      <alignment horizontal="center" vertical="center"/>
      <protection/>
    </xf>
    <xf numFmtId="1" fontId="3" fillId="0" borderId="29" xfId="0" applyNumberFormat="1" applyFont="1" applyFill="1" applyBorder="1" applyAlignment="1" applyProtection="1">
      <alignment horizontal="center" vertical="center" textRotation="90" wrapText="1"/>
      <protection/>
    </xf>
    <xf numFmtId="1" fontId="3" fillId="0" borderId="30" xfId="0" applyNumberFormat="1" applyFont="1" applyFill="1" applyBorder="1" applyAlignment="1" applyProtection="1">
      <alignment horizontal="center" vertical="center" textRotation="90" wrapText="1"/>
      <protection/>
    </xf>
    <xf numFmtId="164" fontId="3" fillId="0" borderId="30" xfId="0" applyNumberFormat="1" applyFont="1" applyFill="1" applyBorder="1" applyAlignment="1" applyProtection="1">
      <alignment horizontal="center" vertical="center" textRotation="90" wrapText="1"/>
      <protection/>
    </xf>
    <xf numFmtId="165" fontId="3" fillId="0" borderId="30" xfId="0" applyNumberFormat="1" applyFont="1" applyFill="1" applyBorder="1" applyAlignment="1" applyProtection="1">
      <alignment horizontal="center" vertical="center"/>
      <protection/>
    </xf>
    <xf numFmtId="164" fontId="3" fillId="0" borderId="31" xfId="0" applyNumberFormat="1" applyFont="1" applyFill="1" applyBorder="1" applyAlignment="1" applyProtection="1">
      <alignment horizontal="center" vertical="center"/>
      <protection/>
    </xf>
    <xf numFmtId="0" fontId="5" fillId="0" borderId="32" xfId="0" applyNumberFormat="1" applyFont="1" applyFill="1" applyBorder="1" applyAlignment="1" applyProtection="1">
      <alignment horizontal="center" vertical="center"/>
      <protection/>
    </xf>
    <xf numFmtId="0" fontId="5" fillId="0" borderId="28" xfId="0" applyNumberFormat="1" applyFont="1" applyFill="1" applyBorder="1" applyAlignment="1" applyProtection="1">
      <alignment horizontal="center" vertical="center"/>
      <protection/>
    </xf>
    <xf numFmtId="1" fontId="3" fillId="0" borderId="32" xfId="0" applyNumberFormat="1" applyFont="1" applyFill="1" applyBorder="1" applyAlignment="1" applyProtection="1">
      <alignment horizontal="center" vertical="center"/>
      <protection/>
    </xf>
    <xf numFmtId="1" fontId="3" fillId="0" borderId="12" xfId="0" applyNumberFormat="1" applyFont="1" applyFill="1" applyBorder="1" applyAlignment="1" applyProtection="1">
      <alignment horizontal="center" vertical="center"/>
      <protection/>
    </xf>
    <xf numFmtId="164" fontId="3" fillId="0" borderId="12" xfId="0" applyNumberFormat="1" applyFont="1" applyFill="1" applyBorder="1" applyAlignment="1" applyProtection="1">
      <alignment horizontal="center" vertical="center"/>
      <protection/>
    </xf>
    <xf numFmtId="1" fontId="5" fillId="0" borderId="26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1" fontId="5" fillId="0" borderId="20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49" fontId="5" fillId="0" borderId="20" xfId="0" applyNumberFormat="1" applyFont="1" applyFill="1" applyBorder="1" applyAlignment="1" applyProtection="1">
      <alignment horizontal="center" vertical="center"/>
      <protection/>
    </xf>
    <xf numFmtId="164" fontId="5" fillId="0" borderId="20" xfId="0" applyNumberFormat="1" applyFont="1" applyFill="1" applyBorder="1" applyAlignment="1" applyProtection="1">
      <alignment vertical="center"/>
      <protection/>
    </xf>
    <xf numFmtId="164" fontId="5" fillId="0" borderId="21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Border="1" applyAlignment="1">
      <alignment horizontal="center" vertical="center" wrapText="1"/>
    </xf>
    <xf numFmtId="164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30" xfId="0" applyFont="1" applyBorder="1" applyAlignment="1">
      <alignment horizontal="center" vertical="center" wrapText="1"/>
    </xf>
    <xf numFmtId="1" fontId="5" fillId="0" borderId="30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1" fontId="5" fillId="0" borderId="29" xfId="0" applyNumberFormat="1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49" fontId="29" fillId="0" borderId="30" xfId="0" applyNumberFormat="1" applyFont="1" applyBorder="1" applyAlignment="1">
      <alignment horizontal="center" vertical="center" wrapText="1"/>
    </xf>
    <xf numFmtId="49" fontId="5" fillId="0" borderId="30" xfId="0" applyNumberFormat="1" applyFont="1" applyFill="1" applyBorder="1" applyAlignment="1" applyProtection="1">
      <alignment horizontal="center" vertical="center"/>
      <protection/>
    </xf>
    <xf numFmtId="164" fontId="5" fillId="0" borderId="30" xfId="0" applyNumberFormat="1" applyFont="1" applyFill="1" applyBorder="1" applyAlignment="1" applyProtection="1">
      <alignment vertical="center"/>
      <protection/>
    </xf>
    <xf numFmtId="164" fontId="5" fillId="0" borderId="31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164" fontId="5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Border="1" applyAlignment="1">
      <alignment horizontal="center" vertical="center" wrapText="1"/>
    </xf>
    <xf numFmtId="49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23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1" fontId="5" fillId="0" borderId="22" xfId="0" applyNumberFormat="1" applyFont="1" applyFill="1" applyBorder="1" applyAlignment="1">
      <alignment horizontal="center" vertical="center" wrapText="1"/>
    </xf>
    <xf numFmtId="1" fontId="29" fillId="0" borderId="22" xfId="0" applyNumberFormat="1" applyFont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164" fontId="13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29" xfId="0" applyNumberFormat="1" applyFont="1" applyFill="1" applyBorder="1" applyAlignment="1" applyProtection="1">
      <alignment horizontal="center" vertical="center"/>
      <protection/>
    </xf>
    <xf numFmtId="49" fontId="5" fillId="0" borderId="30" xfId="0" applyNumberFormat="1" applyFont="1" applyBorder="1" applyAlignment="1">
      <alignment horizontal="left" vertical="center" wrapText="1"/>
    </xf>
    <xf numFmtId="0" fontId="5" fillId="0" borderId="30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0" fontId="5" fillId="0" borderId="30" xfId="0" applyNumberFormat="1" applyFont="1" applyFill="1" applyBorder="1" applyAlignment="1" applyProtection="1">
      <alignment horizontal="center" vertical="center"/>
      <protection/>
    </xf>
    <xf numFmtId="49" fontId="5" fillId="0" borderId="30" xfId="0" applyNumberFormat="1" applyFont="1" applyFill="1" applyBorder="1" applyAlignment="1" applyProtection="1">
      <alignment horizontal="center" vertical="center"/>
      <protection/>
    </xf>
    <xf numFmtId="164" fontId="5" fillId="0" borderId="30" xfId="0" applyNumberFormat="1" applyFont="1" applyFill="1" applyBorder="1" applyAlignment="1" applyProtection="1">
      <alignment horizontal="center" vertical="center"/>
      <protection/>
    </xf>
    <xf numFmtId="164" fontId="5" fillId="0" borderId="30" xfId="0" applyNumberFormat="1" applyFont="1" applyFill="1" applyBorder="1" applyAlignment="1" applyProtection="1">
      <alignment vertical="center"/>
      <protection/>
    </xf>
    <xf numFmtId="164" fontId="5" fillId="0" borderId="31" xfId="0" applyNumberFormat="1" applyFont="1" applyFill="1" applyBorder="1" applyAlignment="1" applyProtection="1">
      <alignment horizontal="center" vertical="center"/>
      <protection/>
    </xf>
    <xf numFmtId="1" fontId="5" fillId="0" borderId="33" xfId="0" applyNumberFormat="1" applyFont="1" applyBorder="1" applyAlignment="1">
      <alignment horizontal="center" vertical="center" wrapText="1"/>
    </xf>
    <xf numFmtId="1" fontId="12" fillId="0" borderId="26" xfId="0" applyNumberFormat="1" applyFont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30" xfId="0" applyNumberFormat="1" applyFont="1" applyFill="1" applyBorder="1" applyAlignment="1">
      <alignment horizontal="left" vertical="center" wrapText="1"/>
    </xf>
    <xf numFmtId="1" fontId="5" fillId="0" borderId="34" xfId="0" applyNumberFormat="1" applyFont="1" applyBorder="1" applyAlignment="1">
      <alignment horizontal="center" vertical="center" wrapText="1"/>
    </xf>
    <xf numFmtId="49" fontId="5" fillId="0" borderId="30" xfId="0" applyNumberFormat="1" applyFont="1" applyFill="1" applyBorder="1" applyAlignment="1" applyProtection="1">
      <alignment vertical="center"/>
      <protection/>
    </xf>
    <xf numFmtId="49" fontId="6" fillId="0" borderId="13" xfId="0" applyNumberFormat="1" applyFont="1" applyBorder="1" applyAlignment="1">
      <alignment horizontal="center" vertical="center"/>
    </xf>
    <xf numFmtId="164" fontId="5" fillId="32" borderId="20" xfId="0" applyNumberFormat="1" applyFont="1" applyFill="1" applyBorder="1" applyAlignment="1" applyProtection="1">
      <alignment horizontal="left" vertical="center" wrapText="1"/>
      <protection/>
    </xf>
    <xf numFmtId="49" fontId="5" fillId="0" borderId="20" xfId="0" applyNumberFormat="1" applyFont="1" applyFill="1" applyBorder="1" applyAlignment="1">
      <alignment horizontal="center" vertical="center"/>
    </xf>
    <xf numFmtId="49" fontId="5" fillId="32" borderId="20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>
      <alignment horizontal="left" vertical="center" wrapText="1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32" borderId="23" xfId="0" applyNumberFormat="1" applyFont="1" applyFill="1" applyBorder="1" applyAlignment="1">
      <alignment horizontal="center" vertical="center" wrapText="1"/>
    </xf>
    <xf numFmtId="1" fontId="5" fillId="0" borderId="19" xfId="0" applyNumberFormat="1" applyFont="1" applyFill="1" applyBorder="1" applyAlignment="1">
      <alignment horizontal="center" vertical="center" wrapText="1"/>
    </xf>
    <xf numFmtId="1" fontId="5" fillId="0" borderId="20" xfId="0" applyNumberFormat="1" applyFont="1" applyFill="1" applyBorder="1" applyAlignment="1">
      <alignment horizontal="center" vertical="center" wrapText="1"/>
    </xf>
    <xf numFmtId="164" fontId="5" fillId="0" borderId="20" xfId="0" applyNumberFormat="1" applyFont="1" applyFill="1" applyBorder="1" applyAlignment="1" applyProtection="1">
      <alignment vertical="center"/>
      <protection/>
    </xf>
    <xf numFmtId="49" fontId="5" fillId="0" borderId="20" xfId="0" applyNumberFormat="1" applyFont="1" applyFill="1" applyBorder="1" applyAlignment="1" applyProtection="1">
      <alignment vertical="center"/>
      <protection/>
    </xf>
    <xf numFmtId="1" fontId="5" fillId="32" borderId="22" xfId="0" applyNumberFormat="1" applyFont="1" applyFill="1" applyBorder="1" applyAlignment="1">
      <alignment horizontal="center" vertical="center" wrapText="1"/>
    </xf>
    <xf numFmtId="1" fontId="5" fillId="0" borderId="30" xfId="0" applyNumberFormat="1" applyFont="1" applyFill="1" applyBorder="1" applyAlignment="1">
      <alignment horizontal="left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1" fontId="6" fillId="0" borderId="35" xfId="0" applyNumberFormat="1" applyFont="1" applyBorder="1" applyAlignment="1">
      <alignment horizontal="center" vertical="center" wrapText="1"/>
    </xf>
    <xf numFmtId="0" fontId="5" fillId="0" borderId="36" xfId="0" applyNumberFormat="1" applyFont="1" applyBorder="1" applyAlignment="1">
      <alignment horizontal="center" vertical="center" wrapText="1"/>
    </xf>
    <xf numFmtId="1" fontId="5" fillId="0" borderId="22" xfId="0" applyNumberFormat="1" applyFont="1" applyFill="1" applyBorder="1" applyAlignment="1" applyProtection="1">
      <alignment vertical="center"/>
      <protection/>
    </xf>
    <xf numFmtId="164" fontId="5" fillId="0" borderId="23" xfId="0" applyNumberFormat="1" applyFont="1" applyFill="1" applyBorder="1" applyAlignment="1" applyProtection="1">
      <alignment vertical="center"/>
      <protection/>
    </xf>
    <xf numFmtId="1" fontId="5" fillId="0" borderId="37" xfId="0" applyNumberFormat="1" applyFont="1" applyBorder="1" applyAlignment="1">
      <alignment horizontal="center" vertical="center" wrapText="1"/>
    </xf>
    <xf numFmtId="164" fontId="5" fillId="0" borderId="36" xfId="0" applyNumberFormat="1" applyFont="1" applyFill="1" applyBorder="1" applyAlignment="1" applyProtection="1">
      <alignment horizontal="center" vertical="center"/>
      <protection/>
    </xf>
    <xf numFmtId="164" fontId="5" fillId="32" borderId="30" xfId="0" applyNumberFormat="1" applyFont="1" applyFill="1" applyBorder="1" applyAlignment="1" applyProtection="1">
      <alignment vertical="center" wrapText="1"/>
      <protection/>
    </xf>
    <xf numFmtId="164" fontId="5" fillId="0" borderId="30" xfId="0" applyNumberFormat="1" applyFont="1" applyFill="1" applyBorder="1" applyAlignment="1" applyProtection="1">
      <alignment horizontal="center" vertical="center"/>
      <protection/>
    </xf>
    <xf numFmtId="0" fontId="5" fillId="0" borderId="38" xfId="0" applyFont="1" applyBorder="1" applyAlignment="1">
      <alignment horizontal="center" vertical="center" wrapText="1"/>
    </xf>
    <xf numFmtId="49" fontId="5" fillId="0" borderId="38" xfId="0" applyNumberFormat="1" applyFont="1" applyBorder="1" applyAlignment="1">
      <alignment horizontal="center" vertical="center" wrapText="1"/>
    </xf>
    <xf numFmtId="1" fontId="5" fillId="0" borderId="29" xfId="0" applyNumberFormat="1" applyFont="1" applyFill="1" applyBorder="1" applyAlignment="1" applyProtection="1">
      <alignment vertical="center"/>
      <protection/>
    </xf>
    <xf numFmtId="1" fontId="5" fillId="0" borderId="30" xfId="0" applyNumberFormat="1" applyFont="1" applyFill="1" applyBorder="1" applyAlignment="1" applyProtection="1">
      <alignment vertical="center"/>
      <protection/>
    </xf>
    <xf numFmtId="164" fontId="5" fillId="0" borderId="31" xfId="0" applyNumberFormat="1" applyFont="1" applyFill="1" applyBorder="1" applyAlignment="1" applyProtection="1">
      <alignment vertical="center"/>
      <protection/>
    </xf>
    <xf numFmtId="0" fontId="6" fillId="0" borderId="38" xfId="0" applyFont="1" applyBorder="1" applyAlignment="1">
      <alignment horizontal="center" vertical="center" wrapText="1"/>
    </xf>
    <xf numFmtId="165" fontId="5" fillId="0" borderId="38" xfId="0" applyNumberFormat="1" applyFont="1" applyFill="1" applyBorder="1" applyAlignment="1" applyProtection="1">
      <alignment horizontal="center" vertical="center"/>
      <protection/>
    </xf>
    <xf numFmtId="1" fontId="6" fillId="0" borderId="39" xfId="0" applyNumberFormat="1" applyFont="1" applyBorder="1" applyAlignment="1">
      <alignment horizontal="center" vertical="center" wrapText="1"/>
    </xf>
    <xf numFmtId="49" fontId="5" fillId="0" borderId="37" xfId="0" applyNumberFormat="1" applyFont="1" applyFill="1" applyBorder="1" applyAlignment="1" applyProtection="1">
      <alignment horizontal="center" vertical="center"/>
      <protection/>
    </xf>
    <xf numFmtId="0" fontId="5" fillId="0" borderId="40" xfId="0" applyNumberFormat="1" applyFont="1" applyFill="1" applyBorder="1" applyAlignment="1" applyProtection="1">
      <alignment horizontal="left" vertical="center"/>
      <protection/>
    </xf>
    <xf numFmtId="0" fontId="5" fillId="0" borderId="40" xfId="0" applyNumberFormat="1" applyFont="1" applyFill="1" applyBorder="1" applyAlignment="1" applyProtection="1">
      <alignment horizontal="center" vertical="center"/>
      <protection/>
    </xf>
    <xf numFmtId="0" fontId="5" fillId="0" borderId="40" xfId="0" applyFont="1" applyBorder="1" applyAlignment="1">
      <alignment horizontal="center" vertical="center"/>
    </xf>
    <xf numFmtId="0" fontId="6" fillId="0" borderId="24" xfId="0" applyNumberFormat="1" applyFont="1" applyFill="1" applyBorder="1" applyAlignment="1" applyProtection="1">
      <alignment horizontal="center" vertical="center"/>
      <protection/>
    </xf>
    <xf numFmtId="1" fontId="5" fillId="0" borderId="21" xfId="0" applyNumberFormat="1" applyFont="1" applyFill="1" applyBorder="1" applyAlignment="1" applyProtection="1">
      <alignment horizontal="center" vertical="center"/>
      <protection/>
    </xf>
    <xf numFmtId="0" fontId="29" fillId="0" borderId="23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>
      <alignment horizontal="center" vertical="center" wrapText="1"/>
    </xf>
    <xf numFmtId="164" fontId="5" fillId="0" borderId="2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164" fontId="5" fillId="0" borderId="22" xfId="0" applyNumberFormat="1" applyFont="1" applyFill="1" applyBorder="1" applyAlignment="1" applyProtection="1">
      <alignment horizontal="center" vertical="center"/>
      <protection/>
    </xf>
    <xf numFmtId="49" fontId="5" fillId="0" borderId="39" xfId="0" applyNumberFormat="1" applyFont="1" applyFill="1" applyBorder="1" applyAlignment="1" applyProtection="1">
      <alignment horizontal="center" vertical="center"/>
      <protection/>
    </xf>
    <xf numFmtId="0" fontId="6" fillId="0" borderId="41" xfId="0" applyNumberFormat="1" applyFont="1" applyFill="1" applyBorder="1" applyAlignment="1" applyProtection="1">
      <alignment horizontal="center" vertical="center"/>
      <protection/>
    </xf>
    <xf numFmtId="1" fontId="5" fillId="0" borderId="42" xfId="0" applyNumberFormat="1" applyFont="1" applyFill="1" applyBorder="1" applyAlignment="1" applyProtection="1">
      <alignment horizontal="center" vertical="center"/>
      <protection/>
    </xf>
    <xf numFmtId="164" fontId="5" fillId="0" borderId="43" xfId="0" applyNumberFormat="1" applyFont="1" applyFill="1" applyBorder="1" applyAlignment="1" applyProtection="1">
      <alignment horizontal="center" vertical="center"/>
      <protection/>
    </xf>
    <xf numFmtId="164" fontId="5" fillId="0" borderId="35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164" fontId="5" fillId="0" borderId="35" xfId="0" applyNumberFormat="1" applyFont="1" applyFill="1" applyBorder="1" applyAlignment="1" applyProtection="1">
      <alignment horizontal="center" vertical="center"/>
      <protection/>
    </xf>
    <xf numFmtId="164" fontId="5" fillId="32" borderId="22" xfId="0" applyNumberFormat="1" applyFont="1" applyFill="1" applyBorder="1" applyAlignment="1" applyProtection="1">
      <alignment horizontal="center" vertical="center"/>
      <protection/>
    </xf>
    <xf numFmtId="49" fontId="6" fillId="0" borderId="14" xfId="0" applyNumberFormat="1" applyFont="1" applyBorder="1" applyAlignment="1">
      <alignment horizontal="center" vertical="center" wrapText="1"/>
    </xf>
    <xf numFmtId="49" fontId="5" fillId="0" borderId="44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center" vertical="center"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170" fontId="5" fillId="0" borderId="0" xfId="0" applyNumberFormat="1" applyFont="1" applyFill="1" applyBorder="1" applyAlignment="1" applyProtection="1">
      <alignment vertical="center"/>
      <protection/>
    </xf>
    <xf numFmtId="49" fontId="5" fillId="0" borderId="45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46" xfId="0" applyNumberFormat="1" applyFont="1" applyFill="1" applyBorder="1" applyAlignment="1">
      <alignment horizontal="center" vertical="center" wrapText="1"/>
    </xf>
    <xf numFmtId="49" fontId="5" fillId="0" borderId="47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 applyProtection="1">
      <alignment horizontal="left" vertical="center" wrapText="1"/>
      <protection/>
    </xf>
    <xf numFmtId="1" fontId="6" fillId="0" borderId="0" xfId="0" applyNumberFormat="1" applyFont="1" applyFill="1" applyBorder="1" applyAlignment="1" applyProtection="1">
      <alignment horizontal="left" vertical="center" wrapText="1"/>
      <protection/>
    </xf>
    <xf numFmtId="164" fontId="6" fillId="0" borderId="0" xfId="0" applyNumberFormat="1" applyFont="1" applyFill="1" applyBorder="1" applyAlignment="1" applyProtection="1">
      <alignment horizontal="left" vertical="center" wrapText="1"/>
      <protection/>
    </xf>
    <xf numFmtId="164" fontId="6" fillId="0" borderId="0" xfId="0" applyNumberFormat="1" applyFont="1" applyFill="1" applyBorder="1" applyAlignment="1" applyProtection="1">
      <alignment horizontal="center" vertical="center" wrapText="1"/>
      <protection/>
    </xf>
    <xf numFmtId="164" fontId="6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48" xfId="0" applyNumberFormat="1" applyFont="1" applyBorder="1" applyAlignment="1">
      <alignment vertical="center" wrapText="1"/>
    </xf>
    <xf numFmtId="49" fontId="5" fillId="0" borderId="49" xfId="0" applyNumberFormat="1" applyFont="1" applyBorder="1" applyAlignment="1">
      <alignment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36" xfId="0" applyNumberFormat="1" applyFont="1" applyBorder="1" applyAlignment="1">
      <alignment horizontal="center" vertical="center" wrapText="1"/>
    </xf>
    <xf numFmtId="49" fontId="5" fillId="0" borderId="49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horizontal="left"/>
    </xf>
    <xf numFmtId="0" fontId="21" fillId="0" borderId="0" xfId="0" applyFont="1" applyAlignment="1">
      <alignment vertical="top" wrapText="1"/>
    </xf>
    <xf numFmtId="0" fontId="7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29" fillId="0" borderId="22" xfId="0" applyFont="1" applyFill="1" applyBorder="1" applyAlignment="1" applyProtection="1">
      <alignment horizontal="center" vertical="center"/>
      <protection/>
    </xf>
    <xf numFmtId="1" fontId="5" fillId="0" borderId="43" xfId="0" applyNumberFormat="1" applyFont="1" applyFill="1" applyBorder="1" applyAlignment="1">
      <alignment horizontal="left" vertical="center" wrapText="1"/>
    </xf>
    <xf numFmtId="1" fontId="5" fillId="0" borderId="26" xfId="0" applyNumberFormat="1" applyFont="1" applyFill="1" applyBorder="1" applyAlignment="1">
      <alignment horizontal="center" vertical="center" wrapText="1"/>
    </xf>
    <xf numFmtId="164" fontId="5" fillId="0" borderId="38" xfId="0" applyNumberFormat="1" applyFont="1" applyFill="1" applyBorder="1" applyAlignment="1" applyProtection="1">
      <alignment vertical="center"/>
      <protection/>
    </xf>
    <xf numFmtId="49" fontId="5" fillId="0" borderId="38" xfId="0" applyNumberFormat="1" applyFont="1" applyFill="1" applyBorder="1" applyAlignment="1" applyProtection="1">
      <alignment horizontal="center" vertical="center"/>
      <protection/>
    </xf>
    <xf numFmtId="164" fontId="5" fillId="0" borderId="50" xfId="0" applyNumberFormat="1" applyFont="1" applyFill="1" applyBorder="1" applyAlignment="1" applyProtection="1">
      <alignment vertical="center"/>
      <protection/>
    </xf>
    <xf numFmtId="49" fontId="69" fillId="0" borderId="0" xfId="0" applyNumberFormat="1" applyFont="1" applyFill="1" applyBorder="1" applyAlignment="1">
      <alignment horizontal="left" vertical="center" wrapText="1"/>
    </xf>
    <xf numFmtId="49" fontId="69" fillId="0" borderId="10" xfId="0" applyNumberFormat="1" applyFont="1" applyFill="1" applyBorder="1" applyAlignment="1">
      <alignment horizontal="left" vertical="center" wrapText="1"/>
    </xf>
    <xf numFmtId="49" fontId="69" fillId="0" borderId="33" xfId="0" applyNumberFormat="1" applyFont="1" applyFill="1" applyBorder="1" applyAlignment="1">
      <alignment horizontal="left" vertical="center" wrapText="1"/>
    </xf>
    <xf numFmtId="49" fontId="69" fillId="0" borderId="26" xfId="0" applyNumberFormat="1" applyFont="1" applyFill="1" applyBorder="1" applyAlignment="1">
      <alignment horizontal="left" vertical="center" wrapText="1"/>
    </xf>
    <xf numFmtId="49" fontId="69" fillId="0" borderId="51" xfId="0" applyNumberFormat="1" applyFont="1" applyFill="1" applyBorder="1" applyAlignment="1">
      <alignment horizontal="left" vertic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49" fontId="5" fillId="0" borderId="52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/>
    </xf>
    <xf numFmtId="0" fontId="3" fillId="0" borderId="0" xfId="0" applyFont="1" applyBorder="1" applyAlignment="1" applyProtection="1">
      <alignment horizontal="right" vertical="center"/>
      <protection/>
    </xf>
    <xf numFmtId="0" fontId="33" fillId="0" borderId="0" xfId="0" applyFont="1" applyFill="1" applyBorder="1" applyAlignment="1">
      <alignment/>
    </xf>
    <xf numFmtId="0" fontId="15" fillId="0" borderId="0" xfId="52" applyFont="1" applyBorder="1" applyAlignment="1">
      <alignment wrapText="1"/>
      <protection/>
    </xf>
    <xf numFmtId="0" fontId="16" fillId="0" borderId="0" xfId="53" applyFont="1" applyBorder="1" applyAlignment="1">
      <alignment horizontal="center" vertical="center" wrapText="1"/>
      <protection/>
    </xf>
    <xf numFmtId="0" fontId="34" fillId="0" borderId="1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53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0" fontId="9" fillId="0" borderId="0" xfId="53" applyFont="1" applyBorder="1" applyAlignment="1">
      <alignment horizontal="center" vertical="center" wrapText="1"/>
      <protection/>
    </xf>
    <xf numFmtId="49" fontId="3" fillId="0" borderId="55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>
      <alignment vertical="center" wrapText="1"/>
    </xf>
    <xf numFmtId="1" fontId="3" fillId="0" borderId="25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166" fontId="3" fillId="0" borderId="20" xfId="0" applyNumberFormat="1" applyFont="1" applyFill="1" applyBorder="1" applyAlignment="1" applyProtection="1">
      <alignment horizontal="center" vertical="center"/>
      <protection/>
    </xf>
    <xf numFmtId="1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56" xfId="0" applyNumberFormat="1" applyFont="1" applyFill="1" applyBorder="1" applyAlignment="1" applyProtection="1">
      <alignment horizontal="center" vertical="center"/>
      <protection/>
    </xf>
    <xf numFmtId="49" fontId="3" fillId="0" borderId="36" xfId="0" applyNumberFormat="1" applyFont="1" applyFill="1" applyBorder="1" applyAlignment="1">
      <alignment vertical="center" wrapText="1"/>
    </xf>
    <xf numFmtId="1" fontId="3" fillId="0" borderId="33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66" fontId="3" fillId="0" borderId="11" xfId="0" applyNumberFormat="1" applyFont="1" applyFill="1" applyBorder="1" applyAlignment="1" applyProtection="1">
      <alignment horizontal="center" vertical="center"/>
      <protection/>
    </xf>
    <xf numFmtId="1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49" fontId="3" fillId="32" borderId="23" xfId="0" applyNumberFormat="1" applyFont="1" applyFill="1" applyBorder="1" applyAlignment="1">
      <alignment vertical="center" wrapText="1"/>
    </xf>
    <xf numFmtId="1" fontId="3" fillId="32" borderId="26" xfId="0" applyNumberFormat="1" applyFont="1" applyFill="1" applyBorder="1" applyAlignment="1">
      <alignment horizontal="center" vertical="center" wrapText="1"/>
    </xf>
    <xf numFmtId="1" fontId="3" fillId="32" borderId="10" xfId="0" applyNumberFormat="1" applyFont="1" applyFill="1" applyBorder="1" applyAlignment="1">
      <alignment horizontal="center" vertical="center" wrapText="1"/>
    </xf>
    <xf numFmtId="166" fontId="3" fillId="32" borderId="10" xfId="0" applyNumberFormat="1" applyFont="1" applyFill="1" applyBorder="1" applyAlignment="1" applyProtection="1">
      <alignment horizontal="center" vertical="center"/>
      <protection/>
    </xf>
    <xf numFmtId="1" fontId="3" fillId="32" borderId="11" xfId="0" applyNumberFormat="1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>
      <alignment horizontal="center" vertical="center" wrapText="1"/>
    </xf>
    <xf numFmtId="0" fontId="3" fillId="32" borderId="57" xfId="0" applyFont="1" applyFill="1" applyBorder="1" applyAlignment="1">
      <alignment horizontal="center" vertical="center" wrapText="1"/>
    </xf>
    <xf numFmtId="1" fontId="3" fillId="0" borderId="26" xfId="0" applyNumberFormat="1" applyFont="1" applyFill="1" applyBorder="1" applyAlignment="1">
      <alignment horizontal="center" vertical="center" wrapText="1"/>
    </xf>
    <xf numFmtId="49" fontId="3" fillId="0" borderId="58" xfId="0" applyNumberFormat="1" applyFont="1" applyFill="1" applyBorder="1" applyAlignment="1" applyProtection="1">
      <alignment horizontal="center" vertical="center"/>
      <protection/>
    </xf>
    <xf numFmtId="49" fontId="3" fillId="32" borderId="28" xfId="0" applyNumberFormat="1" applyFont="1" applyFill="1" applyBorder="1" applyAlignment="1">
      <alignment vertical="center" wrapText="1"/>
    </xf>
    <xf numFmtId="1" fontId="3" fillId="32" borderId="24" xfId="0" applyNumberFormat="1" applyFont="1" applyFill="1" applyBorder="1" applyAlignment="1">
      <alignment horizontal="center" vertical="center" wrapText="1"/>
    </xf>
    <xf numFmtId="1" fontId="3" fillId="32" borderId="17" xfId="0" applyNumberFormat="1" applyFont="1" applyFill="1" applyBorder="1" applyAlignment="1">
      <alignment horizontal="center" vertical="center" wrapText="1"/>
    </xf>
    <xf numFmtId="1" fontId="28" fillId="32" borderId="17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vertical="center" wrapText="1"/>
    </xf>
    <xf numFmtId="164" fontId="5" fillId="0" borderId="11" xfId="0" applyNumberFormat="1" applyFont="1" applyFill="1" applyBorder="1" applyAlignment="1" applyProtection="1">
      <alignment vertical="center"/>
      <protection/>
    </xf>
    <xf numFmtId="49" fontId="5" fillId="33" borderId="3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Font="1" applyBorder="1" applyAlignment="1">
      <alignment horizontal="center" vertical="center"/>
    </xf>
    <xf numFmtId="166" fontId="28" fillId="0" borderId="17" xfId="0" applyNumberFormat="1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164" fontId="5" fillId="0" borderId="17" xfId="0" applyNumberFormat="1" applyFont="1" applyFill="1" applyBorder="1" applyAlignment="1" applyProtection="1">
      <alignment horizontal="center" vertical="center"/>
      <protection/>
    </xf>
    <xf numFmtId="164" fontId="5" fillId="0" borderId="17" xfId="0" applyNumberFormat="1" applyFont="1" applyFill="1" applyBorder="1" applyAlignment="1" applyProtection="1">
      <alignment vertical="center"/>
      <protection/>
    </xf>
    <xf numFmtId="164" fontId="5" fillId="0" borderId="18" xfId="0" applyNumberFormat="1" applyFont="1" applyFill="1" applyBorder="1" applyAlignment="1" applyProtection="1">
      <alignment horizontal="center" vertical="center"/>
      <protection/>
    </xf>
    <xf numFmtId="166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 applyProtection="1">
      <alignment horizontal="center" vertical="center"/>
      <protection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164" fontId="5" fillId="0" borderId="13" xfId="0" applyNumberFormat="1" applyFont="1" applyFill="1" applyBorder="1" applyAlignment="1" applyProtection="1">
      <alignment vertical="center"/>
      <protection/>
    </xf>
    <xf numFmtId="164" fontId="5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10" xfId="53" applyNumberFormat="1" applyFont="1" applyBorder="1" applyAlignment="1">
      <alignment horizontal="center" vertical="center" wrapText="1"/>
      <protection/>
    </xf>
    <xf numFmtId="0" fontId="14" fillId="0" borderId="10" xfId="54" applyFont="1" applyBorder="1" applyAlignment="1">
      <alignment vertical="center" wrapText="1"/>
      <protection/>
    </xf>
    <xf numFmtId="0" fontId="0" fillId="0" borderId="10" xfId="0" applyBorder="1" applyAlignment="1">
      <alignment vertical="center" wrapText="1"/>
    </xf>
    <xf numFmtId="0" fontId="6" fillId="0" borderId="10" xfId="53" applyFont="1" applyBorder="1" applyAlignment="1">
      <alignment horizontal="center" vertical="center" wrapText="1"/>
      <protection/>
    </xf>
    <xf numFmtId="0" fontId="14" fillId="0" borderId="10" xfId="54" applyFont="1" applyBorder="1" applyAlignment="1">
      <alignment horizontal="center" vertical="center" wrapText="1"/>
      <protection/>
    </xf>
    <xf numFmtId="0" fontId="6" fillId="0" borderId="10" xfId="54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49" fontId="5" fillId="0" borderId="10" xfId="53" applyNumberFormat="1" applyFont="1" applyBorder="1" applyAlignment="1" applyProtection="1">
      <alignment horizontal="center" vertical="center" wrapText="1"/>
      <protection locked="0"/>
    </xf>
    <xf numFmtId="0" fontId="5" fillId="0" borderId="10" xfId="54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1" fontId="5" fillId="0" borderId="43" xfId="54" applyNumberFormat="1" applyFont="1" applyBorder="1" applyAlignment="1">
      <alignment horizontal="center" vertical="center" wrapText="1"/>
      <protection/>
    </xf>
    <xf numFmtId="1" fontId="14" fillId="0" borderId="59" xfId="54" applyNumberFormat="1" applyFont="1" applyBorder="1" applyAlignment="1">
      <alignment horizontal="center" vertical="center" wrapText="1"/>
      <protection/>
    </xf>
    <xf numFmtId="1" fontId="14" fillId="0" borderId="26" xfId="54" applyNumberFormat="1" applyFont="1" applyBorder="1" applyAlignment="1">
      <alignment horizontal="center" vertical="center" wrapText="1"/>
      <protection/>
    </xf>
    <xf numFmtId="0" fontId="14" fillId="0" borderId="59" xfId="54" applyFont="1" applyBorder="1" applyAlignment="1">
      <alignment horizontal="center" vertical="center" wrapText="1"/>
      <protection/>
    </xf>
    <xf numFmtId="0" fontId="14" fillId="0" borderId="26" xfId="54" applyFont="1" applyBorder="1" applyAlignment="1">
      <alignment horizontal="center" vertical="center" wrapText="1"/>
      <protection/>
    </xf>
    <xf numFmtId="0" fontId="5" fillId="0" borderId="43" xfId="54" applyFont="1" applyBorder="1" applyAlignment="1">
      <alignment horizontal="center" vertical="center" wrapText="1"/>
      <protection/>
    </xf>
    <xf numFmtId="0" fontId="0" fillId="0" borderId="5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66" fontId="5" fillId="0" borderId="43" xfId="54" applyNumberFormat="1" applyFont="1" applyBorder="1" applyAlignment="1">
      <alignment horizontal="center" wrapText="1"/>
      <protection/>
    </xf>
    <xf numFmtId="0" fontId="14" fillId="0" borderId="59" xfId="54" applyFont="1" applyBorder="1" applyAlignment="1">
      <alignment horizontal="center" wrapText="1"/>
      <protection/>
    </xf>
    <xf numFmtId="0" fontId="14" fillId="0" borderId="26" xfId="54" applyFont="1" applyBorder="1" applyAlignment="1">
      <alignment horizontal="center" wrapText="1"/>
      <protection/>
    </xf>
    <xf numFmtId="1" fontId="5" fillId="0" borderId="43" xfId="54" applyNumberFormat="1" applyFont="1" applyBorder="1" applyAlignment="1">
      <alignment horizontal="center" wrapText="1"/>
      <protection/>
    </xf>
    <xf numFmtId="0" fontId="5" fillId="0" borderId="43" xfId="54" applyFont="1" applyBorder="1" applyAlignment="1">
      <alignment horizontal="center" wrapText="1"/>
      <protection/>
    </xf>
    <xf numFmtId="0" fontId="0" fillId="0" borderId="59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5" fillId="0" borderId="48" xfId="54" applyFont="1" applyBorder="1" applyAlignment="1">
      <alignment horizontal="center" vertical="center" wrapText="1"/>
      <protection/>
    </xf>
    <xf numFmtId="0" fontId="14" fillId="0" borderId="49" xfId="54" applyFont="1" applyBorder="1" applyAlignment="1">
      <alignment horizontal="center" vertical="center" wrapText="1"/>
      <protection/>
    </xf>
    <xf numFmtId="0" fontId="6" fillId="0" borderId="43" xfId="53" applyFont="1" applyBorder="1" applyAlignment="1">
      <alignment horizontal="center" vertical="center" wrapText="1"/>
      <protection/>
    </xf>
    <xf numFmtId="0" fontId="5" fillId="0" borderId="59" xfId="54" applyFont="1" applyBorder="1" applyAlignment="1">
      <alignment wrapText="1"/>
      <protection/>
    </xf>
    <xf numFmtId="0" fontId="5" fillId="0" borderId="26" xfId="54" applyFont="1" applyBorder="1" applyAlignment="1">
      <alignment wrapText="1"/>
      <protection/>
    </xf>
    <xf numFmtId="0" fontId="5" fillId="0" borderId="60" xfId="54" applyFont="1" applyBorder="1" applyAlignment="1">
      <alignment horizontal="center" vertical="center" wrapText="1"/>
      <protection/>
    </xf>
    <xf numFmtId="0" fontId="14" fillId="0" borderId="61" xfId="54" applyFont="1" applyBorder="1" applyAlignment="1">
      <alignment horizontal="center" vertical="center" wrapText="1"/>
      <protection/>
    </xf>
    <xf numFmtId="0" fontId="5" fillId="0" borderId="49" xfId="54" applyFont="1" applyBorder="1" applyAlignment="1">
      <alignment horizontal="center" wrapText="1"/>
      <protection/>
    </xf>
    <xf numFmtId="0" fontId="14" fillId="0" borderId="49" xfId="54" applyFont="1" applyBorder="1" applyAlignment="1">
      <alignment horizontal="center" wrapText="1"/>
      <protection/>
    </xf>
    <xf numFmtId="0" fontId="14" fillId="0" borderId="62" xfId="54" applyFont="1" applyBorder="1" applyAlignment="1">
      <alignment horizontal="center" wrapText="1"/>
      <protection/>
    </xf>
    <xf numFmtId="0" fontId="6" fillId="0" borderId="63" xfId="54" applyFont="1" applyBorder="1" applyAlignment="1">
      <alignment horizontal="center" vertical="center" wrapText="1"/>
      <protection/>
    </xf>
    <xf numFmtId="0" fontId="0" fillId="0" borderId="64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6" fillId="0" borderId="64" xfId="53" applyFont="1" applyBorder="1" applyAlignment="1">
      <alignment horizontal="center" vertical="center" wrapText="1"/>
      <protection/>
    </xf>
    <xf numFmtId="0" fontId="14" fillId="0" borderId="64" xfId="54" applyFont="1" applyBorder="1" applyAlignment="1">
      <alignment horizontal="center" vertical="center" wrapText="1"/>
      <protection/>
    </xf>
    <xf numFmtId="0" fontId="14" fillId="0" borderId="34" xfId="54" applyFont="1" applyBorder="1" applyAlignment="1">
      <alignment horizontal="center" vertical="center" wrapText="1"/>
      <protection/>
    </xf>
    <xf numFmtId="0" fontId="14" fillId="0" borderId="0" xfId="54" applyFont="1" applyBorder="1" applyAlignment="1">
      <alignment horizontal="center" vertical="center" wrapText="1"/>
      <protection/>
    </xf>
    <xf numFmtId="0" fontId="14" fillId="0" borderId="0" xfId="54" applyFont="1" applyAlignment="1">
      <alignment horizontal="center" vertical="center" wrapText="1"/>
      <protection/>
    </xf>
    <xf numFmtId="0" fontId="14" fillId="0" borderId="66" xfId="54" applyFont="1" applyBorder="1" applyAlignment="1">
      <alignment horizontal="center" vertical="center" wrapText="1"/>
      <protection/>
    </xf>
    <xf numFmtId="0" fontId="14" fillId="0" borderId="67" xfId="54" applyFont="1" applyBorder="1" applyAlignment="1">
      <alignment horizontal="center" vertical="center" wrapText="1"/>
      <protection/>
    </xf>
    <xf numFmtId="0" fontId="14" fillId="0" borderId="33" xfId="54" applyFont="1" applyBorder="1" applyAlignment="1">
      <alignment horizontal="center" vertical="center" wrapText="1"/>
      <protection/>
    </xf>
    <xf numFmtId="0" fontId="35" fillId="0" borderId="63" xfId="53" applyFont="1" applyBorder="1" applyAlignment="1">
      <alignment horizontal="center" vertical="center" wrapText="1"/>
      <protection/>
    </xf>
    <xf numFmtId="0" fontId="14" fillId="0" borderId="65" xfId="54" applyFont="1" applyBorder="1" applyAlignment="1">
      <alignment horizontal="center" vertical="center" wrapText="1"/>
      <protection/>
    </xf>
    <xf numFmtId="0" fontId="14" fillId="0" borderId="57" xfId="54" applyFont="1" applyBorder="1" applyAlignment="1">
      <alignment horizontal="center" vertical="center" wrapText="1"/>
      <protection/>
    </xf>
    <xf numFmtId="0" fontId="5" fillId="0" borderId="49" xfId="54" applyFont="1" applyBorder="1" applyAlignment="1">
      <alignment horizontal="center" vertical="center" wrapText="1"/>
      <protection/>
    </xf>
    <xf numFmtId="0" fontId="14" fillId="0" borderId="62" xfId="54" applyFont="1" applyBorder="1" applyAlignment="1">
      <alignment horizontal="center" vertical="center" wrapText="1"/>
      <protection/>
    </xf>
    <xf numFmtId="0" fontId="5" fillId="0" borderId="43" xfId="53" applyFont="1" applyBorder="1" applyAlignment="1">
      <alignment horizontal="center" vertical="center" wrapText="1"/>
      <protection/>
    </xf>
    <xf numFmtId="0" fontId="14" fillId="0" borderId="59" xfId="54" applyFont="1" applyBorder="1" applyAlignment="1">
      <alignment vertical="center" wrapText="1"/>
      <protection/>
    </xf>
    <xf numFmtId="0" fontId="14" fillId="0" borderId="26" xfId="54" applyFont="1" applyBorder="1" applyAlignment="1">
      <alignment vertical="center" wrapText="1"/>
      <protection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textRotation="90"/>
    </xf>
    <xf numFmtId="0" fontId="5" fillId="0" borderId="0" xfId="52" applyFont="1" applyBorder="1" applyAlignment="1">
      <alignment horizontal="center"/>
      <protection/>
    </xf>
    <xf numFmtId="0" fontId="9" fillId="0" borderId="0" xfId="52" applyFont="1" applyBorder="1" applyAlignment="1">
      <alignment horizontal="center" wrapText="1"/>
      <protection/>
    </xf>
    <xf numFmtId="0" fontId="15" fillId="0" borderId="0" xfId="52" applyFont="1" applyAlignment="1">
      <alignment wrapText="1"/>
      <protection/>
    </xf>
    <xf numFmtId="0" fontId="6" fillId="0" borderId="63" xfId="53" applyFont="1" applyBorder="1" applyAlignment="1">
      <alignment horizontal="center" vertical="center" wrapText="1"/>
      <protection/>
    </xf>
    <xf numFmtId="0" fontId="5" fillId="0" borderId="48" xfId="54" applyFont="1" applyBorder="1" applyAlignment="1">
      <alignment horizontal="center" wrapText="1"/>
      <protection/>
    </xf>
    <xf numFmtId="49" fontId="16" fillId="0" borderId="0" xfId="53" applyNumberFormat="1" applyFont="1" applyBorder="1" applyAlignment="1">
      <alignment horizontal="left" vertical="center" wrapText="1"/>
      <protection/>
    </xf>
    <xf numFmtId="0" fontId="0" fillId="0" borderId="0" xfId="52" applyBorder="1" applyAlignment="1">
      <alignment vertical="center" wrapText="1"/>
      <protection/>
    </xf>
    <xf numFmtId="0" fontId="16" fillId="0" borderId="0" xfId="52" applyFont="1" applyBorder="1" applyAlignment="1">
      <alignment horizontal="center" vertical="center" wrapText="1"/>
      <protection/>
    </xf>
    <xf numFmtId="0" fontId="19" fillId="0" borderId="0" xfId="52" applyFont="1" applyBorder="1" applyAlignment="1">
      <alignment horizontal="center"/>
      <protection/>
    </xf>
    <xf numFmtId="0" fontId="19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19" fillId="0" borderId="0" xfId="0" applyFont="1" applyBorder="1" applyAlignment="1">
      <alignment horizontal="left" wrapText="1"/>
    </xf>
    <xf numFmtId="0" fontId="1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5" fillId="0" borderId="0" xfId="52" applyFont="1" applyAlignment="1">
      <alignment horizontal="center" vertical="center" wrapText="1"/>
      <protection/>
    </xf>
    <xf numFmtId="0" fontId="27" fillId="0" borderId="0" xfId="52" applyFont="1" applyAlignment="1">
      <alignment horizontal="center"/>
      <protection/>
    </xf>
    <xf numFmtId="0" fontId="23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9" fillId="0" borderId="0" xfId="52" applyFont="1" applyBorder="1" applyAlignment="1">
      <alignment horizontal="left" wrapText="1"/>
      <protection/>
    </xf>
    <xf numFmtId="0" fontId="19" fillId="0" borderId="0" xfId="52" applyFont="1" applyBorder="1" applyAlignment="1">
      <alignment horizontal="left"/>
      <protection/>
    </xf>
    <xf numFmtId="0" fontId="26" fillId="0" borderId="0" xfId="52" applyFont="1" applyBorder="1" applyAlignment="1">
      <alignment horizontal="center"/>
      <protection/>
    </xf>
    <xf numFmtId="0" fontId="19" fillId="0" borderId="0" xfId="0" applyFont="1" applyBorder="1" applyAlignment="1">
      <alignment horizontal="left" vertical="top" wrapText="1"/>
    </xf>
    <xf numFmtId="0" fontId="18" fillId="0" borderId="0" xfId="0" applyFont="1" applyAlignment="1">
      <alignment vertical="top" wrapText="1"/>
    </xf>
    <xf numFmtId="0" fontId="7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wrapText="1"/>
    </xf>
    <xf numFmtId="0" fontId="32" fillId="0" borderId="0" xfId="0" applyFont="1" applyAlignment="1">
      <alignment wrapText="1"/>
    </xf>
    <xf numFmtId="0" fontId="17" fillId="0" borderId="0" xfId="52" applyFont="1" applyBorder="1" applyAlignment="1">
      <alignment horizontal="center"/>
      <protection/>
    </xf>
    <xf numFmtId="0" fontId="19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34" fillId="0" borderId="43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61" xfId="54" applyFont="1" applyBorder="1" applyAlignment="1">
      <alignment horizontal="center" wrapText="1"/>
      <protection/>
    </xf>
    <xf numFmtId="0" fontId="14" fillId="0" borderId="61" xfId="54" applyFont="1" applyBorder="1" applyAlignment="1">
      <alignment horizontal="center" wrapText="1"/>
      <protection/>
    </xf>
    <xf numFmtId="0" fontId="14" fillId="0" borderId="68" xfId="54" applyFont="1" applyBorder="1" applyAlignment="1">
      <alignment horizontal="center" wrapText="1"/>
      <protection/>
    </xf>
    <xf numFmtId="0" fontId="5" fillId="0" borderId="0" xfId="52" applyFont="1" applyBorder="1" applyAlignment="1">
      <alignment horizontal="center" vertical="center" wrapText="1"/>
      <protection/>
    </xf>
    <xf numFmtId="0" fontId="14" fillId="0" borderId="0" xfId="52" applyFont="1" applyBorder="1" applyAlignment="1">
      <alignment horizontal="center" vertical="center" wrapText="1"/>
      <protection/>
    </xf>
    <xf numFmtId="0" fontId="34" fillId="0" borderId="59" xfId="0" applyFont="1" applyBorder="1" applyAlignment="1">
      <alignment horizontal="center" vertical="center"/>
    </xf>
    <xf numFmtId="0" fontId="14" fillId="0" borderId="64" xfId="54" applyFont="1" applyBorder="1" applyAlignment="1">
      <alignment wrapText="1"/>
      <protection/>
    </xf>
    <xf numFmtId="0" fontId="14" fillId="0" borderId="34" xfId="54" applyFont="1" applyBorder="1" applyAlignment="1">
      <alignment wrapText="1"/>
      <protection/>
    </xf>
    <xf numFmtId="0" fontId="14" fillId="0" borderId="65" xfId="54" applyFont="1" applyBorder="1" applyAlignment="1">
      <alignment wrapText="1"/>
      <protection/>
    </xf>
    <xf numFmtId="0" fontId="14" fillId="0" borderId="0" xfId="54" applyFont="1" applyAlignment="1">
      <alignment wrapText="1"/>
      <protection/>
    </xf>
    <xf numFmtId="0" fontId="14" fillId="0" borderId="66" xfId="54" applyFont="1" applyBorder="1" applyAlignment="1">
      <alignment wrapText="1"/>
      <protection/>
    </xf>
    <xf numFmtId="0" fontId="14" fillId="0" borderId="57" xfId="54" applyFont="1" applyBorder="1" applyAlignment="1">
      <alignment wrapText="1"/>
      <protection/>
    </xf>
    <xf numFmtId="0" fontId="14" fillId="0" borderId="67" xfId="54" applyFont="1" applyBorder="1" applyAlignment="1">
      <alignment wrapText="1"/>
      <protection/>
    </xf>
    <xf numFmtId="0" fontId="14" fillId="0" borderId="33" xfId="54" applyFont="1" applyBorder="1" applyAlignment="1">
      <alignment wrapText="1"/>
      <protection/>
    </xf>
    <xf numFmtId="0" fontId="16" fillId="0" borderId="0" xfId="53" applyFont="1" applyBorder="1" applyAlignment="1">
      <alignment horizontal="center" vertical="center" wrapText="1"/>
      <protection/>
    </xf>
    <xf numFmtId="0" fontId="15" fillId="0" borderId="0" xfId="52" applyFont="1" applyBorder="1" applyAlignment="1">
      <alignment wrapText="1"/>
      <protection/>
    </xf>
    <xf numFmtId="0" fontId="15" fillId="0" borderId="0" xfId="52" applyFont="1" applyBorder="1" applyAlignment="1">
      <alignment horizontal="right" vertical="center" wrapText="1"/>
      <protection/>
    </xf>
    <xf numFmtId="0" fontId="0" fillId="0" borderId="0" xfId="52" applyBorder="1" applyAlignment="1">
      <alignment horizontal="center" vertical="center" wrapText="1"/>
      <protection/>
    </xf>
    <xf numFmtId="164" fontId="3" fillId="0" borderId="43" xfId="0" applyNumberFormat="1" applyFont="1" applyFill="1" applyBorder="1" applyAlignment="1" applyProtection="1">
      <alignment horizontal="center" vertical="center" wrapText="1"/>
      <protection/>
    </xf>
    <xf numFmtId="164" fontId="3" fillId="0" borderId="59" xfId="0" applyNumberFormat="1" applyFont="1" applyFill="1" applyBorder="1" applyAlignment="1" applyProtection="1">
      <alignment horizontal="center" vertical="center" wrapText="1"/>
      <protection/>
    </xf>
    <xf numFmtId="164" fontId="3" fillId="0" borderId="26" xfId="0" applyNumberFormat="1" applyFont="1" applyFill="1" applyBorder="1" applyAlignment="1" applyProtection="1">
      <alignment horizontal="center" vertical="center" wrapText="1"/>
      <protection/>
    </xf>
    <xf numFmtId="170" fontId="5" fillId="0" borderId="10" xfId="0" applyNumberFormat="1" applyFont="1" applyFill="1" applyBorder="1" applyAlignment="1" applyProtection="1">
      <alignment horizontal="center" vertical="center" wrapText="1"/>
      <protection/>
    </xf>
    <xf numFmtId="170" fontId="5" fillId="0" borderId="69" xfId="0" applyNumberFormat="1" applyFont="1" applyFill="1" applyBorder="1" applyAlignment="1" applyProtection="1">
      <alignment horizontal="center" vertical="center" textRotation="90" wrapText="1"/>
      <protection/>
    </xf>
    <xf numFmtId="170" fontId="5" fillId="0" borderId="70" xfId="0" applyNumberFormat="1" applyFont="1" applyFill="1" applyBorder="1" applyAlignment="1" applyProtection="1">
      <alignment horizontal="center" vertical="center" textRotation="90" wrapText="1"/>
      <protection/>
    </xf>
    <xf numFmtId="170" fontId="5" fillId="0" borderId="71" xfId="0" applyNumberFormat="1" applyFont="1" applyFill="1" applyBorder="1" applyAlignment="1" applyProtection="1">
      <alignment horizontal="center" vertical="center"/>
      <protection/>
    </xf>
    <xf numFmtId="170" fontId="5" fillId="0" borderId="72" xfId="0" applyNumberFormat="1" applyFont="1" applyFill="1" applyBorder="1" applyAlignment="1" applyProtection="1">
      <alignment horizontal="center" vertical="center"/>
      <protection/>
    </xf>
    <xf numFmtId="0" fontId="5" fillId="0" borderId="73" xfId="0" applyFont="1" applyBorder="1" applyAlignment="1">
      <alignment horizontal="right" vertical="center"/>
    </xf>
    <xf numFmtId="0" fontId="5" fillId="0" borderId="59" xfId="0" applyFont="1" applyBorder="1" applyAlignment="1">
      <alignment horizontal="right" vertical="center"/>
    </xf>
    <xf numFmtId="0" fontId="5" fillId="0" borderId="22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5" fillId="0" borderId="43" xfId="0" applyFont="1" applyBorder="1" applyAlignment="1" applyProtection="1">
      <alignment horizontal="right" vertical="center"/>
      <protection/>
    </xf>
    <xf numFmtId="17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170" fontId="5" fillId="0" borderId="30" xfId="0" applyNumberFormat="1" applyFont="1" applyFill="1" applyBorder="1" applyAlignment="1" applyProtection="1">
      <alignment horizontal="center" vertical="center" textRotation="90" wrapText="1"/>
      <protection/>
    </xf>
    <xf numFmtId="170" fontId="5" fillId="0" borderId="74" xfId="0" applyNumberFormat="1" applyFont="1" applyFill="1" applyBorder="1" applyAlignment="1" applyProtection="1">
      <alignment horizontal="center" vertical="center" textRotation="90" wrapText="1"/>
      <protection/>
    </xf>
    <xf numFmtId="0" fontId="28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3" fillId="0" borderId="0" xfId="0" applyFont="1" applyBorder="1" applyAlignment="1" applyProtection="1">
      <alignment horizontal="left" vertical="center"/>
      <protection/>
    </xf>
    <xf numFmtId="0" fontId="33" fillId="0" borderId="0" xfId="0" applyFont="1" applyBorder="1" applyAlignment="1">
      <alignment horizontal="left" vertical="center"/>
    </xf>
    <xf numFmtId="0" fontId="5" fillId="0" borderId="75" xfId="0" applyNumberFormat="1" applyFont="1" applyFill="1" applyBorder="1" applyAlignment="1" applyProtection="1">
      <alignment horizontal="center" vertical="center"/>
      <protection/>
    </xf>
    <xf numFmtId="0" fontId="5" fillId="0" borderId="76" xfId="0" applyNumberFormat="1" applyFont="1" applyFill="1" applyBorder="1" applyAlignment="1" applyProtection="1">
      <alignment horizontal="center" vertical="center"/>
      <protection/>
    </xf>
    <xf numFmtId="0" fontId="5" fillId="0" borderId="77" xfId="0" applyNumberFormat="1" applyFont="1" applyFill="1" applyBorder="1" applyAlignment="1" applyProtection="1">
      <alignment horizontal="center" vertical="center"/>
      <protection/>
    </xf>
    <xf numFmtId="0" fontId="6" fillId="0" borderId="78" xfId="0" applyNumberFormat="1" applyFont="1" applyFill="1" applyBorder="1" applyAlignment="1" applyProtection="1">
      <alignment horizontal="center" vertical="center"/>
      <protection/>
    </xf>
    <xf numFmtId="0" fontId="6" fillId="0" borderId="79" xfId="0" applyNumberFormat="1" applyFont="1" applyFill="1" applyBorder="1" applyAlignment="1" applyProtection="1">
      <alignment horizontal="center" vertical="center"/>
      <protection/>
    </xf>
    <xf numFmtId="0" fontId="6" fillId="0" borderId="80" xfId="0" applyNumberFormat="1" applyFont="1" applyFill="1" applyBorder="1" applyAlignment="1" applyProtection="1">
      <alignment horizontal="center" vertical="center"/>
      <protection/>
    </xf>
    <xf numFmtId="166" fontId="6" fillId="0" borderId="10" xfId="0" applyNumberFormat="1" applyFont="1" applyFill="1" applyBorder="1" applyAlignment="1" applyProtection="1">
      <alignment horizontal="center" vertical="center" wrapText="1"/>
      <protection/>
    </xf>
    <xf numFmtId="166" fontId="31" fillId="0" borderId="10" xfId="0" applyNumberFormat="1" applyFont="1" applyBorder="1" applyAlignment="1">
      <alignment vertical="center" wrapText="1"/>
    </xf>
    <xf numFmtId="166" fontId="6" fillId="0" borderId="43" xfId="0" applyNumberFormat="1" applyFont="1" applyFill="1" applyBorder="1" applyAlignment="1" applyProtection="1">
      <alignment horizontal="center" vertical="center" wrapText="1"/>
      <protection/>
    </xf>
    <xf numFmtId="166" fontId="31" fillId="0" borderId="59" xfId="0" applyNumberFormat="1" applyFont="1" applyBorder="1" applyAlignment="1">
      <alignment horizontal="center" vertical="center" wrapText="1"/>
    </xf>
    <xf numFmtId="166" fontId="31" fillId="0" borderId="26" xfId="0" applyNumberFormat="1" applyFont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/>
    </xf>
    <xf numFmtId="0" fontId="6" fillId="0" borderId="35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81" xfId="0" applyNumberFormat="1" applyFont="1" applyFill="1" applyBorder="1" applyAlignment="1" applyProtection="1">
      <alignment horizontal="center" vertical="center"/>
      <protection/>
    </xf>
    <xf numFmtId="170" fontId="5" fillId="0" borderId="82" xfId="0" applyNumberFormat="1" applyFont="1" applyFill="1" applyBorder="1" applyAlignment="1" applyProtection="1">
      <alignment horizontal="center" vertical="center"/>
      <protection/>
    </xf>
    <xf numFmtId="164" fontId="3" fillId="0" borderId="10" xfId="0" applyNumberFormat="1" applyFont="1" applyFill="1" applyBorder="1" applyAlignment="1" applyProtection="1">
      <alignment horizontal="center" vertical="center"/>
      <protection/>
    </xf>
    <xf numFmtId="164" fontId="9" fillId="0" borderId="67" xfId="0" applyNumberFormat="1" applyFont="1" applyFill="1" applyBorder="1" applyAlignment="1" applyProtection="1">
      <alignment horizontal="center" vertical="center"/>
      <protection/>
    </xf>
    <xf numFmtId="164" fontId="9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82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71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83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84" xfId="0" applyNumberFormat="1" applyFont="1" applyFill="1" applyBorder="1" applyAlignment="1" applyProtection="1">
      <alignment horizontal="center" vertical="center" textRotation="90" wrapText="1"/>
      <protection/>
    </xf>
    <xf numFmtId="164" fontId="3" fillId="0" borderId="23" xfId="0" applyNumberFormat="1" applyFont="1" applyFill="1" applyBorder="1" applyAlignment="1" applyProtection="1">
      <alignment horizontal="center" vertical="center"/>
      <protection/>
    </xf>
    <xf numFmtId="164" fontId="3" fillId="0" borderId="78" xfId="0" applyNumberFormat="1" applyFont="1" applyFill="1" applyBorder="1" applyAlignment="1" applyProtection="1">
      <alignment horizontal="center" vertical="center"/>
      <protection/>
    </xf>
    <xf numFmtId="164" fontId="3" fillId="0" borderId="79" xfId="0" applyNumberFormat="1" applyFont="1" applyFill="1" applyBorder="1" applyAlignment="1" applyProtection="1">
      <alignment horizontal="center" vertical="center"/>
      <protection/>
    </xf>
    <xf numFmtId="164" fontId="3" fillId="0" borderId="80" xfId="0" applyNumberFormat="1" applyFont="1" applyFill="1" applyBorder="1" applyAlignment="1" applyProtection="1">
      <alignment horizontal="center" vertical="center"/>
      <protection/>
    </xf>
    <xf numFmtId="164" fontId="3" fillId="0" borderId="52" xfId="0" applyNumberFormat="1" applyFont="1" applyFill="1" applyBorder="1" applyAlignment="1" applyProtection="1">
      <alignment horizontal="center" vertical="center"/>
      <protection/>
    </xf>
    <xf numFmtId="164" fontId="3" fillId="0" borderId="67" xfId="0" applyNumberFormat="1" applyFont="1" applyFill="1" applyBorder="1" applyAlignment="1" applyProtection="1">
      <alignment horizontal="center" vertical="center"/>
      <protection/>
    </xf>
    <xf numFmtId="164" fontId="3" fillId="0" borderId="85" xfId="0" applyNumberFormat="1" applyFont="1" applyFill="1" applyBorder="1" applyAlignment="1" applyProtection="1">
      <alignment horizontal="center" vertical="center"/>
      <protection/>
    </xf>
    <xf numFmtId="170" fontId="5" fillId="0" borderId="86" xfId="0" applyNumberFormat="1" applyFont="1" applyFill="1" applyBorder="1" applyAlignment="1" applyProtection="1">
      <alignment horizontal="center" vertical="top" wrapText="1"/>
      <protection/>
    </xf>
    <xf numFmtId="170" fontId="5" fillId="0" borderId="79" xfId="0" applyNumberFormat="1" applyFont="1" applyFill="1" applyBorder="1" applyAlignment="1" applyProtection="1">
      <alignment horizontal="center" vertical="top" wrapText="1"/>
      <protection/>
    </xf>
    <xf numFmtId="170" fontId="5" fillId="0" borderId="87" xfId="0" applyNumberFormat="1" applyFont="1" applyFill="1" applyBorder="1" applyAlignment="1" applyProtection="1">
      <alignment horizontal="center" vertical="top" wrapText="1"/>
      <protection/>
    </xf>
    <xf numFmtId="170" fontId="5" fillId="0" borderId="88" xfId="0" applyNumberFormat="1" applyFont="1" applyFill="1" applyBorder="1" applyAlignment="1" applyProtection="1">
      <alignment horizontal="center" vertical="top" wrapText="1"/>
      <protection/>
    </xf>
    <xf numFmtId="170" fontId="5" fillId="0" borderId="67" xfId="0" applyNumberFormat="1" applyFont="1" applyFill="1" applyBorder="1" applyAlignment="1" applyProtection="1">
      <alignment horizontal="center" vertical="top" wrapText="1"/>
      <protection/>
    </xf>
    <xf numFmtId="170" fontId="5" fillId="0" borderId="89" xfId="0" applyNumberFormat="1" applyFont="1" applyFill="1" applyBorder="1" applyAlignment="1" applyProtection="1">
      <alignment horizontal="center" vertical="top" wrapText="1"/>
      <protection/>
    </xf>
    <xf numFmtId="170" fontId="5" fillId="0" borderId="72" xfId="0" applyNumberFormat="1" applyFont="1" applyFill="1" applyBorder="1" applyAlignment="1" applyProtection="1">
      <alignment horizontal="center" vertical="center" textRotation="90" wrapText="1"/>
      <protection/>
    </xf>
    <xf numFmtId="170" fontId="6" fillId="0" borderId="35" xfId="0" applyNumberFormat="1" applyFont="1" applyFill="1" applyBorder="1" applyAlignment="1" applyProtection="1">
      <alignment horizontal="center" vertical="center"/>
      <protection/>
    </xf>
    <xf numFmtId="170" fontId="6" fillId="0" borderId="13" xfId="0" applyNumberFormat="1" applyFont="1" applyFill="1" applyBorder="1" applyAlignment="1" applyProtection="1">
      <alignment horizontal="center" vertical="center"/>
      <protection/>
    </xf>
    <xf numFmtId="170" fontId="6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171" fontId="12" fillId="0" borderId="90" xfId="0" applyNumberFormat="1" applyFont="1" applyFill="1" applyBorder="1" applyAlignment="1" applyProtection="1">
      <alignment horizontal="center" vertical="center"/>
      <protection/>
    </xf>
    <xf numFmtId="171" fontId="12" fillId="0" borderId="81" xfId="0" applyNumberFormat="1" applyFont="1" applyFill="1" applyBorder="1" applyAlignment="1" applyProtection="1">
      <alignment horizontal="center" vertical="center"/>
      <protection/>
    </xf>
    <xf numFmtId="171" fontId="12" fillId="0" borderId="91" xfId="0" applyNumberFormat="1" applyFont="1" applyFill="1" applyBorder="1" applyAlignment="1" applyProtection="1">
      <alignment horizontal="center" vertical="center"/>
      <protection/>
    </xf>
    <xf numFmtId="0" fontId="5" fillId="0" borderId="34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41" xfId="0" applyFont="1" applyBorder="1" applyAlignment="1">
      <alignment horizontal="right" vertical="center"/>
    </xf>
    <xf numFmtId="170" fontId="5" fillId="0" borderId="92" xfId="0" applyNumberFormat="1" applyFont="1" applyFill="1" applyBorder="1" applyAlignment="1" applyProtection="1">
      <alignment horizontal="center" vertical="center" wrapText="1"/>
      <protection/>
    </xf>
    <xf numFmtId="170" fontId="5" fillId="0" borderId="93" xfId="0" applyNumberFormat="1" applyFont="1" applyFill="1" applyBorder="1" applyAlignment="1" applyProtection="1">
      <alignment horizontal="center" vertical="center" wrapText="1"/>
      <protection/>
    </xf>
    <xf numFmtId="170" fontId="5" fillId="0" borderId="94" xfId="0" applyNumberFormat="1" applyFont="1" applyFill="1" applyBorder="1" applyAlignment="1" applyProtection="1">
      <alignment horizontal="center" vertical="center" textRotation="90" wrapText="1"/>
      <protection/>
    </xf>
    <xf numFmtId="170" fontId="5" fillId="0" borderId="95" xfId="0" applyNumberFormat="1" applyFont="1" applyFill="1" applyBorder="1" applyAlignment="1" applyProtection="1">
      <alignment horizontal="center" vertical="center" textRotation="90" wrapText="1"/>
      <protection/>
    </xf>
    <xf numFmtId="170" fontId="5" fillId="0" borderId="96" xfId="0" applyNumberFormat="1" applyFont="1" applyFill="1" applyBorder="1" applyAlignment="1" applyProtection="1">
      <alignment horizontal="center" vertical="center" textRotation="90" wrapText="1"/>
      <protection/>
    </xf>
    <xf numFmtId="0" fontId="28" fillId="32" borderId="78" xfId="0" applyFont="1" applyFill="1" applyBorder="1" applyAlignment="1">
      <alignment horizontal="right" vertical="center" wrapText="1"/>
    </xf>
    <xf numFmtId="0" fontId="28" fillId="32" borderId="80" xfId="0" applyFont="1" applyFill="1" applyBorder="1" applyAlignment="1">
      <alignment horizontal="right" vertical="center" wrapText="1"/>
    </xf>
    <xf numFmtId="0" fontId="10" fillId="0" borderId="90" xfId="0" applyNumberFormat="1" applyFont="1" applyFill="1" applyBorder="1" applyAlignment="1" applyProtection="1">
      <alignment horizontal="center" vertical="center"/>
      <protection/>
    </xf>
    <xf numFmtId="0" fontId="10" fillId="0" borderId="81" xfId="0" applyNumberFormat="1" applyFont="1" applyFill="1" applyBorder="1" applyAlignment="1" applyProtection="1">
      <alignment horizontal="center" vertical="center"/>
      <protection/>
    </xf>
    <xf numFmtId="0" fontId="10" fillId="0" borderId="91" xfId="0" applyNumberFormat="1" applyFont="1" applyFill="1" applyBorder="1" applyAlignment="1" applyProtection="1">
      <alignment horizontal="center" vertical="center"/>
      <protection/>
    </xf>
    <xf numFmtId="170" fontId="5" fillId="0" borderId="0" xfId="0" applyNumberFormat="1" applyFont="1" applyFill="1" applyBorder="1" applyAlignment="1" applyProtection="1">
      <alignment horizontal="center" vertical="center" textRotation="90" wrapText="1"/>
      <protection/>
    </xf>
    <xf numFmtId="170" fontId="5" fillId="0" borderId="97" xfId="0" applyNumberFormat="1" applyFont="1" applyFill="1" applyBorder="1" applyAlignment="1" applyProtection="1">
      <alignment horizontal="center" vertical="center" textRotation="90" wrapText="1"/>
      <protection/>
    </xf>
    <xf numFmtId="170" fontId="5" fillId="0" borderId="98" xfId="0" applyNumberFormat="1" applyFont="1" applyFill="1" applyBorder="1" applyAlignment="1" applyProtection="1">
      <alignment horizontal="center" vertical="center" wrapText="1"/>
      <protection/>
    </xf>
    <xf numFmtId="170" fontId="5" fillId="0" borderId="99" xfId="0" applyNumberFormat="1" applyFont="1" applyFill="1" applyBorder="1" applyAlignment="1" applyProtection="1">
      <alignment horizontal="center" vertical="center" wrapText="1"/>
      <protection/>
    </xf>
    <xf numFmtId="164" fontId="3" fillId="0" borderId="73" xfId="0" applyNumberFormat="1" applyFont="1" applyFill="1" applyBorder="1" applyAlignment="1" applyProtection="1">
      <alignment horizontal="center" vertical="center" wrapText="1"/>
      <protection/>
    </xf>
    <xf numFmtId="171" fontId="10" fillId="0" borderId="90" xfId="0" applyNumberFormat="1" applyFont="1" applyFill="1" applyBorder="1" applyAlignment="1" applyProtection="1">
      <alignment horizontal="center" vertical="center"/>
      <protection/>
    </xf>
    <xf numFmtId="171" fontId="10" fillId="0" borderId="81" xfId="0" applyNumberFormat="1" applyFont="1" applyFill="1" applyBorder="1" applyAlignment="1" applyProtection="1">
      <alignment horizontal="center" vertical="center"/>
      <protection/>
    </xf>
    <xf numFmtId="171" fontId="10" fillId="0" borderId="91" xfId="0" applyNumberFormat="1" applyFont="1" applyFill="1" applyBorder="1" applyAlignment="1" applyProtection="1">
      <alignment horizontal="center" vertical="center"/>
      <protection/>
    </xf>
    <xf numFmtId="171" fontId="12" fillId="0" borderId="78" xfId="0" applyNumberFormat="1" applyFont="1" applyFill="1" applyBorder="1" applyAlignment="1" applyProtection="1">
      <alignment horizontal="center" vertical="center"/>
      <protection/>
    </xf>
    <xf numFmtId="171" fontId="12" fillId="0" borderId="79" xfId="0" applyNumberFormat="1" applyFont="1" applyFill="1" applyBorder="1" applyAlignment="1" applyProtection="1">
      <alignment horizontal="center" vertical="center"/>
      <protection/>
    </xf>
    <xf numFmtId="171" fontId="12" fillId="0" borderId="80" xfId="0" applyNumberFormat="1" applyFont="1" applyFill="1" applyBorder="1" applyAlignment="1" applyProtection="1">
      <alignment horizontal="center" vertical="center"/>
      <protection/>
    </xf>
    <xf numFmtId="170" fontId="6" fillId="0" borderId="65" xfId="0" applyNumberFormat="1" applyFont="1" applyFill="1" applyBorder="1" applyAlignment="1" applyProtection="1">
      <alignment horizontal="center"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170" fontId="6" fillId="0" borderId="66" xfId="0" applyNumberFormat="1" applyFont="1" applyFill="1" applyBorder="1" applyAlignment="1" applyProtection="1">
      <alignment horizontal="center" vertical="center"/>
      <protection/>
    </xf>
    <xf numFmtId="49" fontId="10" fillId="0" borderId="90" xfId="0" applyNumberFormat="1" applyFont="1" applyFill="1" applyBorder="1" applyAlignment="1" applyProtection="1">
      <alignment horizontal="center" vertical="center"/>
      <protection/>
    </xf>
    <xf numFmtId="49" fontId="10" fillId="0" borderId="81" xfId="0" applyNumberFormat="1" applyFont="1" applyFill="1" applyBorder="1" applyAlignment="1" applyProtection="1">
      <alignment horizontal="center" vertical="center"/>
      <protection/>
    </xf>
    <xf numFmtId="49" fontId="10" fillId="0" borderId="91" xfId="0" applyNumberFormat="1" applyFont="1" applyFill="1" applyBorder="1" applyAlignment="1" applyProtection="1">
      <alignment horizontal="center" vertical="center"/>
      <protection/>
    </xf>
    <xf numFmtId="0" fontId="5" fillId="0" borderId="100" xfId="0" applyNumberFormat="1" applyFont="1" applyFill="1" applyBorder="1" applyAlignment="1" applyProtection="1">
      <alignment horizontal="center" vertical="center" textRotation="90"/>
      <protection/>
    </xf>
    <xf numFmtId="0" fontId="5" fillId="0" borderId="101" xfId="0" applyNumberFormat="1" applyFont="1" applyFill="1" applyBorder="1" applyAlignment="1" applyProtection="1">
      <alignment horizontal="center" vertical="center" textRotation="90"/>
      <protection/>
    </xf>
    <xf numFmtId="166" fontId="31" fillId="0" borderId="10" xfId="0" applyNumberFormat="1" applyFont="1" applyBorder="1" applyAlignment="1">
      <alignment horizontal="center" vertical="center" wrapText="1"/>
    </xf>
    <xf numFmtId="0" fontId="6" fillId="0" borderId="35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39" xfId="0" applyNumberFormat="1" applyFont="1" applyFill="1" applyBorder="1" applyAlignment="1" applyProtection="1">
      <alignment horizontal="center" vertical="center"/>
      <protection/>
    </xf>
    <xf numFmtId="0" fontId="6" fillId="0" borderId="90" xfId="0" applyNumberFormat="1" applyFont="1" applyFill="1" applyBorder="1" applyAlignment="1" applyProtection="1">
      <alignment horizontal="center" vertical="center" wrapText="1"/>
      <protection/>
    </xf>
    <xf numFmtId="0" fontId="14" fillId="0" borderId="44" xfId="0" applyFont="1" applyBorder="1" applyAlignment="1">
      <alignment horizontal="center" wrapText="1"/>
    </xf>
    <xf numFmtId="0" fontId="5" fillId="0" borderId="102" xfId="0" applyFont="1" applyBorder="1" applyAlignment="1">
      <alignment horizontal="right" vertical="center" wrapText="1"/>
    </xf>
    <xf numFmtId="0" fontId="5" fillId="0" borderId="103" xfId="0" applyFont="1" applyBorder="1" applyAlignment="1">
      <alignment horizontal="right" vertical="center" wrapText="1"/>
    </xf>
    <xf numFmtId="0" fontId="3" fillId="0" borderId="67" xfId="0" applyFont="1" applyBorder="1" applyAlignment="1" applyProtection="1">
      <alignment horizontal="right" vertical="center"/>
      <protection/>
    </xf>
    <xf numFmtId="0" fontId="33" fillId="0" borderId="67" xfId="0" applyFont="1" applyBorder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10" fillId="0" borderId="45" xfId="0" applyFont="1" applyFill="1" applyBorder="1" applyAlignment="1">
      <alignment horizontal="center" vertical="center" wrapText="1"/>
    </xf>
    <xf numFmtId="0" fontId="10" fillId="0" borderId="74" xfId="0" applyFont="1" applyFill="1" applyBorder="1" applyAlignment="1">
      <alignment horizontal="center" vertical="center" wrapText="1"/>
    </xf>
    <xf numFmtId="171" fontId="6" fillId="0" borderId="43" xfId="0" applyNumberFormat="1" applyFont="1" applyFill="1" applyBorder="1" applyAlignment="1" applyProtection="1">
      <alignment horizontal="center" vertical="center"/>
      <protection/>
    </xf>
    <xf numFmtId="171" fontId="6" fillId="0" borderId="59" xfId="0" applyNumberFormat="1" applyFont="1" applyFill="1" applyBorder="1" applyAlignment="1" applyProtection="1">
      <alignment horizontal="center" vertical="center"/>
      <protection/>
    </xf>
    <xf numFmtId="171" fontId="6" fillId="0" borderId="26" xfId="0" applyNumberFormat="1" applyFont="1" applyFill="1" applyBorder="1" applyAlignment="1" applyProtection="1">
      <alignment horizontal="center" vertical="center"/>
      <protection/>
    </xf>
    <xf numFmtId="49" fontId="6" fillId="0" borderId="43" xfId="0" applyNumberFormat="1" applyFont="1" applyFill="1" applyBorder="1" applyAlignment="1">
      <alignment horizontal="center" vertical="center" wrapText="1"/>
    </xf>
    <xf numFmtId="49" fontId="6" fillId="0" borderId="64" xfId="0" applyNumberFormat="1" applyFont="1" applyFill="1" applyBorder="1" applyAlignment="1">
      <alignment horizontal="center" vertical="center" wrapText="1"/>
    </xf>
    <xf numFmtId="49" fontId="6" fillId="0" borderId="59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0" fontId="6" fillId="0" borderId="35" xfId="0" applyNumberFormat="1" applyFont="1" applyFill="1" applyBorder="1" applyAlignment="1" applyProtection="1">
      <alignment horizontal="right" vertical="center"/>
      <protection/>
    </xf>
    <xf numFmtId="0" fontId="6" fillId="0" borderId="13" xfId="0" applyNumberFormat="1" applyFont="1" applyFill="1" applyBorder="1" applyAlignment="1" applyProtection="1">
      <alignment horizontal="right" vertical="center"/>
      <protection/>
    </xf>
    <xf numFmtId="166" fontId="6" fillId="0" borderId="0" xfId="0" applyNumberFormat="1" applyFont="1" applyFill="1" applyBorder="1" applyAlignment="1" applyProtection="1">
      <alignment horizontal="center" vertical="center" wrapText="1"/>
      <protection/>
    </xf>
    <xf numFmtId="166" fontId="31" fillId="0" borderId="0" xfId="0" applyNumberFormat="1" applyFont="1" applyBorder="1" applyAlignment="1">
      <alignment horizontal="center" vertical="center" wrapText="1"/>
    </xf>
    <xf numFmtId="0" fontId="10" fillId="0" borderId="90" xfId="0" applyFont="1" applyFill="1" applyBorder="1" applyAlignment="1">
      <alignment horizontal="center" vertical="center" wrapText="1"/>
    </xf>
    <xf numFmtId="0" fontId="10" fillId="0" borderId="10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166" fontId="6" fillId="34" borderId="13" xfId="0" applyNumberFormat="1" applyFont="1" applyFill="1" applyBorder="1" applyAlignment="1">
      <alignment horizontal="center" vertical="center" wrapText="1"/>
    </xf>
    <xf numFmtId="1" fontId="6" fillId="34" borderId="35" xfId="0" applyNumberFormat="1" applyFont="1" applyFill="1" applyBorder="1" applyAlignment="1">
      <alignment horizontal="center" vertical="center" wrapText="1"/>
    </xf>
    <xf numFmtId="1" fontId="6" fillId="34" borderId="13" xfId="0" applyNumberFormat="1" applyFont="1" applyFill="1" applyBorder="1" applyAlignment="1">
      <alignment horizontal="center" vertical="center" wrapText="1"/>
    </xf>
    <xf numFmtId="49" fontId="6" fillId="34" borderId="13" xfId="0" applyNumberFormat="1" applyFont="1" applyFill="1" applyBorder="1" applyAlignment="1">
      <alignment horizontal="center" vertical="center" wrapText="1"/>
    </xf>
    <xf numFmtId="49" fontId="6" fillId="34" borderId="13" xfId="0" applyNumberFormat="1" applyFont="1" applyFill="1" applyBorder="1" applyAlignment="1">
      <alignment horizontal="center" vertical="center" wrapText="1"/>
    </xf>
    <xf numFmtId="49" fontId="5" fillId="34" borderId="13" xfId="0" applyNumberFormat="1" applyFont="1" applyFill="1" applyBorder="1" applyAlignment="1">
      <alignment horizontal="center" vertical="center" wrapText="1"/>
    </xf>
    <xf numFmtId="49" fontId="5" fillId="34" borderId="13" xfId="0" applyNumberFormat="1" applyFont="1" applyFill="1" applyBorder="1" applyAlignment="1" applyProtection="1">
      <alignment horizontal="center" vertical="center"/>
      <protection/>
    </xf>
    <xf numFmtId="164" fontId="6" fillId="34" borderId="13" xfId="0" applyNumberFormat="1" applyFont="1" applyFill="1" applyBorder="1" applyAlignment="1" applyProtection="1">
      <alignment horizontal="center" vertical="center"/>
      <protection/>
    </xf>
    <xf numFmtId="164" fontId="5" fillId="34" borderId="13" xfId="0" applyNumberFormat="1" applyFont="1" applyFill="1" applyBorder="1" applyAlignment="1" applyProtection="1">
      <alignment horizontal="center" vertical="center"/>
      <protection/>
    </xf>
    <xf numFmtId="164" fontId="5" fillId="34" borderId="13" xfId="0" applyNumberFormat="1" applyFont="1" applyFill="1" applyBorder="1" applyAlignment="1" applyProtection="1">
      <alignment horizontal="center" vertical="center"/>
      <protection/>
    </xf>
    <xf numFmtId="49" fontId="6" fillId="34" borderId="13" xfId="0" applyNumberFormat="1" applyFont="1" applyFill="1" applyBorder="1" applyAlignment="1" applyProtection="1">
      <alignment horizontal="center" vertical="center"/>
      <protection/>
    </xf>
    <xf numFmtId="164" fontId="5" fillId="34" borderId="14" xfId="0" applyNumberFormat="1" applyFont="1" applyFill="1" applyBorder="1" applyAlignment="1" applyProtection="1">
      <alignment horizontal="center" vertical="center"/>
      <protection/>
    </xf>
    <xf numFmtId="1" fontId="6" fillId="34" borderId="38" xfId="0" applyNumberFormat="1" applyFont="1" applyFill="1" applyBorder="1" applyAlignment="1">
      <alignment horizontal="center" vertical="center" wrapText="1"/>
    </xf>
    <xf numFmtId="1" fontId="6" fillId="34" borderId="105" xfId="0" applyNumberFormat="1" applyFont="1" applyFill="1" applyBorder="1" applyAlignment="1">
      <alignment horizontal="center" vertical="center" wrapText="1"/>
    </xf>
    <xf numFmtId="1" fontId="6" fillId="34" borderId="50" xfId="0" applyNumberFormat="1" applyFont="1" applyFill="1" applyBorder="1" applyAlignment="1">
      <alignment horizontal="center" vertical="center" wrapText="1"/>
    </xf>
    <xf numFmtId="1" fontId="6" fillId="34" borderId="14" xfId="0" applyNumberFormat="1" applyFont="1" applyFill="1" applyBorder="1" applyAlignment="1">
      <alignment horizontal="center" vertical="center" wrapText="1"/>
    </xf>
    <xf numFmtId="49" fontId="30" fillId="34" borderId="22" xfId="0" applyNumberFormat="1" applyFont="1" applyFill="1" applyBorder="1" applyAlignment="1" applyProtection="1">
      <alignment horizontal="center" vertical="center"/>
      <protection/>
    </xf>
    <xf numFmtId="49" fontId="30" fillId="34" borderId="10" xfId="0" applyNumberFormat="1" applyFont="1" applyFill="1" applyBorder="1" applyAlignment="1" applyProtection="1">
      <alignment horizontal="center" vertical="center"/>
      <protection/>
    </xf>
    <xf numFmtId="49" fontId="30" fillId="34" borderId="23" xfId="0" applyNumberFormat="1" applyFont="1" applyFill="1" applyBorder="1" applyAlignment="1" applyProtection="1">
      <alignment horizontal="center" vertical="center"/>
      <protection/>
    </xf>
    <xf numFmtId="0" fontId="30" fillId="34" borderId="22" xfId="0" applyNumberFormat="1" applyFont="1" applyFill="1" applyBorder="1" applyAlignment="1" applyProtection="1">
      <alignment horizontal="center" vertical="center"/>
      <protection/>
    </xf>
    <xf numFmtId="0" fontId="30" fillId="34" borderId="10" xfId="0" applyNumberFormat="1" applyFont="1" applyFill="1" applyBorder="1" applyAlignment="1" applyProtection="1">
      <alignment horizontal="center" vertical="center"/>
      <protection/>
    </xf>
    <xf numFmtId="0" fontId="30" fillId="34" borderId="23" xfId="0" applyNumberFormat="1" applyFont="1" applyFill="1" applyBorder="1" applyAlignment="1" applyProtection="1">
      <alignment horizontal="center" vertical="center"/>
      <protection/>
    </xf>
    <xf numFmtId="0" fontId="6" fillId="34" borderId="10" xfId="0" applyNumberFormat="1" applyFont="1" applyFill="1" applyBorder="1" applyAlignment="1" applyProtection="1">
      <alignment horizontal="center" vertical="center"/>
      <protection/>
    </xf>
    <xf numFmtId="0" fontId="6" fillId="34" borderId="43" xfId="0" applyNumberFormat="1" applyFont="1" applyFill="1" applyBorder="1" applyAlignment="1" applyProtection="1">
      <alignment horizontal="center" vertical="center"/>
      <protection/>
    </xf>
    <xf numFmtId="49" fontId="6" fillId="34" borderId="22" xfId="0" applyNumberFormat="1" applyFont="1" applyFill="1" applyBorder="1" applyAlignment="1" applyProtection="1">
      <alignment horizontal="center" vertical="center"/>
      <protection/>
    </xf>
    <xf numFmtId="0" fontId="6" fillId="34" borderId="23" xfId="0" applyNumberFormat="1" applyFont="1" applyFill="1" applyBorder="1" applyAlignment="1" applyProtection="1">
      <alignment horizontal="center" vertical="center"/>
      <protection/>
    </xf>
    <xf numFmtId="0" fontId="6" fillId="34" borderId="35" xfId="0" applyNumberFormat="1" applyFont="1" applyFill="1" applyBorder="1" applyAlignment="1" applyProtection="1">
      <alignment horizontal="right" vertical="center"/>
      <protection/>
    </xf>
    <xf numFmtId="0" fontId="6" fillId="34" borderId="13" xfId="0" applyNumberFormat="1" applyFont="1" applyFill="1" applyBorder="1" applyAlignment="1" applyProtection="1">
      <alignment horizontal="right" vertical="center"/>
      <protection/>
    </xf>
    <xf numFmtId="0" fontId="6" fillId="34" borderId="13" xfId="0" applyFont="1" applyFill="1" applyBorder="1" applyAlignment="1">
      <alignment horizontal="center" vertical="center" wrapText="1"/>
    </xf>
    <xf numFmtId="165" fontId="5" fillId="34" borderId="13" xfId="0" applyNumberFormat="1" applyFont="1" applyFill="1" applyBorder="1" applyAlignment="1" applyProtection="1">
      <alignment horizontal="center" vertical="center"/>
      <protection/>
    </xf>
    <xf numFmtId="164" fontId="6" fillId="34" borderId="14" xfId="0" applyNumberFormat="1" applyFont="1" applyFill="1" applyBorder="1" applyAlignment="1" applyProtection="1">
      <alignment horizontal="center" vertical="center"/>
      <protection/>
    </xf>
    <xf numFmtId="166" fontId="6" fillId="34" borderId="13" xfId="0" applyNumberFormat="1" applyFont="1" applyFill="1" applyBorder="1" applyAlignment="1">
      <alignment horizontal="center" vertical="center"/>
    </xf>
    <xf numFmtId="1" fontId="6" fillId="34" borderId="13" xfId="0" applyNumberFormat="1" applyFont="1" applyFill="1" applyBorder="1" applyAlignment="1">
      <alignment horizontal="center" vertical="center"/>
    </xf>
    <xf numFmtId="1" fontId="6" fillId="34" borderId="14" xfId="0" applyNumberFormat="1" applyFont="1" applyFill="1" applyBorder="1" applyAlignment="1">
      <alignment horizontal="center" vertical="center"/>
    </xf>
    <xf numFmtId="1" fontId="6" fillId="34" borderId="35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 applyProtection="1">
      <alignment horizontal="center" vertical="center"/>
      <protection/>
    </xf>
    <xf numFmtId="164" fontId="6" fillId="34" borderId="13" xfId="0" applyNumberFormat="1" applyFont="1" applyFill="1" applyBorder="1" applyAlignment="1" applyProtection="1">
      <alignment vertical="center"/>
      <protection/>
    </xf>
    <xf numFmtId="1" fontId="6" fillId="34" borderId="13" xfId="0" applyNumberFormat="1" applyFont="1" applyFill="1" applyBorder="1" applyAlignment="1">
      <alignment horizontal="center" vertical="center"/>
    </xf>
    <xf numFmtId="1" fontId="6" fillId="34" borderId="44" xfId="0" applyNumberFormat="1" applyFont="1" applyFill="1" applyBorder="1" applyAlignment="1">
      <alignment horizontal="center" vertical="center" wrapText="1"/>
    </xf>
    <xf numFmtId="1" fontId="6" fillId="34" borderId="13" xfId="0" applyNumberFormat="1" applyFont="1" applyFill="1" applyBorder="1" applyAlignment="1">
      <alignment horizontal="center" vertical="center" wrapText="1"/>
    </xf>
    <xf numFmtId="49" fontId="5" fillId="34" borderId="13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_Т_т_ЛП_бакалавр заочна_2013_201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B37"/>
  <sheetViews>
    <sheetView view="pageBreakPreview" zoomScale="75" zoomScaleNormal="50" zoomScaleSheetLayoutView="75" zoomScalePageLayoutView="0" workbookViewId="0" topLeftCell="A7">
      <selection activeCell="C15" sqref="C15:F15"/>
    </sheetView>
  </sheetViews>
  <sheetFormatPr defaultColWidth="3.25390625" defaultRowHeight="12.75"/>
  <cols>
    <col min="1" max="1" width="3.25390625" style="120" customWidth="1"/>
    <col min="2" max="2" width="5.00390625" style="120" customWidth="1"/>
    <col min="3" max="3" width="5.125" style="120" customWidth="1"/>
    <col min="4" max="4" width="4.375" style="120" customWidth="1"/>
    <col min="5" max="6" width="4.25390625" style="120" customWidth="1"/>
    <col min="7" max="7" width="4.375" style="120" customWidth="1"/>
    <col min="8" max="8" width="3.75390625" style="120" customWidth="1"/>
    <col min="9" max="9" width="3.875" style="120" customWidth="1"/>
    <col min="10" max="10" width="3.75390625" style="120" customWidth="1"/>
    <col min="11" max="11" width="4.125" style="120" customWidth="1"/>
    <col min="12" max="12" width="4.75390625" style="120" customWidth="1"/>
    <col min="13" max="13" width="3.25390625" style="120" customWidth="1"/>
    <col min="14" max="14" width="4.00390625" style="120" customWidth="1"/>
    <col min="15" max="15" width="5.00390625" style="120" customWidth="1"/>
    <col min="16" max="16" width="5.125" style="120" customWidth="1"/>
    <col min="17" max="17" width="5.75390625" style="120" customWidth="1"/>
    <col min="18" max="18" width="4.00390625" style="120" customWidth="1"/>
    <col min="19" max="19" width="4.75390625" style="120" customWidth="1"/>
    <col min="20" max="21" width="3.875" style="120" customWidth="1"/>
    <col min="22" max="22" width="3.75390625" style="120" customWidth="1"/>
    <col min="23" max="23" width="3.875" style="120" customWidth="1"/>
    <col min="24" max="24" width="3.25390625" style="120" customWidth="1"/>
    <col min="25" max="26" width="3.875" style="120" customWidth="1"/>
    <col min="27" max="27" width="5.00390625" style="120" customWidth="1"/>
    <col min="28" max="28" width="5.375" style="120" customWidth="1"/>
    <col min="29" max="29" width="6.00390625" style="120" customWidth="1"/>
    <col min="30" max="30" width="5.25390625" style="120" customWidth="1"/>
    <col min="31" max="31" width="5.625" style="120" customWidth="1"/>
    <col min="32" max="32" width="5.75390625" style="120" customWidth="1"/>
    <col min="33" max="33" width="5.625" style="120" customWidth="1"/>
    <col min="34" max="34" width="5.875" style="120" customWidth="1"/>
    <col min="35" max="35" width="6.125" style="120" customWidth="1"/>
    <col min="36" max="36" width="4.25390625" style="120" customWidth="1"/>
    <col min="37" max="37" width="5.375" style="120" customWidth="1"/>
    <col min="38" max="38" width="6.00390625" style="120" customWidth="1"/>
    <col min="39" max="39" width="6.75390625" style="120" customWidth="1"/>
    <col min="40" max="40" width="6.375" style="120" customWidth="1"/>
    <col min="41" max="41" width="6.25390625" style="120" customWidth="1"/>
    <col min="42" max="42" width="5.625" style="120" customWidth="1"/>
    <col min="43" max="43" width="5.125" style="120" customWidth="1"/>
    <col min="44" max="44" width="4.625" style="120" customWidth="1"/>
    <col min="45" max="48" width="3.25390625" style="120" customWidth="1"/>
    <col min="49" max="49" width="4.375" style="120" customWidth="1"/>
    <col min="50" max="50" width="4.875" style="120" customWidth="1"/>
    <col min="51" max="51" width="3.75390625" style="120" customWidth="1"/>
    <col min="52" max="53" width="3.25390625" style="120" customWidth="1"/>
    <col min="54" max="54" width="4.00390625" style="120" customWidth="1"/>
    <col min="55" max="16384" width="3.25390625" style="120" customWidth="1"/>
  </cols>
  <sheetData>
    <row r="1" ht="16.5" customHeight="1"/>
    <row r="2" spans="2:54" ht="30"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54" t="s">
        <v>98</v>
      </c>
      <c r="R2" s="454"/>
      <c r="S2" s="454"/>
      <c r="T2" s="454"/>
      <c r="U2" s="454"/>
      <c r="V2" s="454"/>
      <c r="W2" s="454"/>
      <c r="X2" s="454"/>
      <c r="Y2" s="454"/>
      <c r="Z2" s="454"/>
      <c r="AA2" s="454"/>
      <c r="AB2" s="454"/>
      <c r="AC2" s="454"/>
      <c r="AD2" s="454"/>
      <c r="AE2" s="454"/>
      <c r="AF2" s="454"/>
      <c r="AG2" s="454"/>
      <c r="AH2" s="454"/>
      <c r="AI2" s="454"/>
      <c r="AJ2" s="454"/>
      <c r="AK2" s="454"/>
      <c r="AL2" s="454"/>
      <c r="AM2" s="454"/>
      <c r="AN2" s="454"/>
      <c r="AO2" s="454"/>
      <c r="AP2" s="453"/>
      <c r="AQ2" s="453"/>
      <c r="AR2" s="453"/>
      <c r="AS2" s="453"/>
      <c r="AT2" s="453"/>
      <c r="AU2" s="453"/>
      <c r="AV2" s="453"/>
      <c r="AW2" s="453"/>
      <c r="AX2" s="453"/>
      <c r="AY2" s="453"/>
      <c r="AZ2" s="453"/>
      <c r="BA2" s="453"/>
      <c r="BB2" s="453"/>
    </row>
    <row r="3" spans="2:54" ht="23.25" customHeight="1">
      <c r="B3" s="447" t="s">
        <v>13</v>
      </c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453"/>
      <c r="AQ3" s="453"/>
      <c r="AR3" s="453"/>
      <c r="AS3" s="453"/>
      <c r="AT3" s="453"/>
      <c r="AU3" s="453"/>
      <c r="AV3" s="453"/>
      <c r="AW3" s="453"/>
      <c r="AX3" s="453"/>
      <c r="AY3" s="453"/>
      <c r="AZ3" s="453"/>
      <c r="BA3" s="453"/>
      <c r="BB3" s="453"/>
    </row>
    <row r="4" spans="2:54" ht="25.5" customHeight="1">
      <c r="B4" s="458" t="s">
        <v>31</v>
      </c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9" t="s">
        <v>14</v>
      </c>
      <c r="R4" s="459"/>
      <c r="S4" s="459"/>
      <c r="T4" s="459"/>
      <c r="U4" s="459"/>
      <c r="V4" s="459"/>
      <c r="W4" s="459"/>
      <c r="X4" s="459"/>
      <c r="Y4" s="459"/>
      <c r="Z4" s="459"/>
      <c r="AA4" s="459"/>
      <c r="AB4" s="459"/>
      <c r="AC4" s="459"/>
      <c r="AD4" s="459"/>
      <c r="AE4" s="459"/>
      <c r="AF4" s="459"/>
      <c r="AG4" s="459"/>
      <c r="AH4" s="459"/>
      <c r="AI4" s="459"/>
      <c r="AJ4" s="459"/>
      <c r="AK4" s="459"/>
      <c r="AL4" s="459"/>
      <c r="AM4" s="459"/>
      <c r="AN4" s="459"/>
      <c r="AO4" s="459"/>
      <c r="AP4" s="453"/>
      <c r="AQ4" s="453"/>
      <c r="AR4" s="453"/>
      <c r="AS4" s="453"/>
      <c r="AT4" s="453"/>
      <c r="AU4" s="453"/>
      <c r="AV4" s="453"/>
      <c r="AW4" s="453"/>
      <c r="AX4" s="453"/>
      <c r="AY4" s="453"/>
      <c r="AZ4" s="453"/>
      <c r="BA4" s="453"/>
      <c r="BB4" s="453"/>
    </row>
    <row r="5" spans="2:54" ht="29.25" customHeight="1">
      <c r="B5" s="447" t="s">
        <v>120</v>
      </c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457" t="s">
        <v>110</v>
      </c>
      <c r="AP5" s="457"/>
      <c r="AQ5" s="457"/>
      <c r="AR5" s="457"/>
      <c r="AS5" s="457"/>
      <c r="AT5" s="457"/>
      <c r="AU5" s="457"/>
      <c r="AV5" s="457"/>
      <c r="AW5" s="457"/>
      <c r="AX5" s="457"/>
      <c r="AY5" s="457"/>
      <c r="AZ5" s="457"/>
      <c r="BA5" s="457"/>
      <c r="BB5" s="457"/>
    </row>
    <row r="6" spans="2:54" s="129" customFormat="1" ht="23.25" customHeight="1">
      <c r="B6" s="439"/>
      <c r="C6" s="439"/>
      <c r="D6" s="439"/>
      <c r="E6" s="439"/>
      <c r="F6" s="439"/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457"/>
      <c r="AP6" s="457"/>
      <c r="AQ6" s="457"/>
      <c r="AR6" s="457"/>
      <c r="AS6" s="457"/>
      <c r="AT6" s="457"/>
      <c r="AU6" s="457"/>
      <c r="AV6" s="457"/>
      <c r="AW6" s="457"/>
      <c r="AX6" s="457"/>
      <c r="AY6" s="457"/>
      <c r="AZ6" s="457"/>
      <c r="BA6" s="457"/>
      <c r="BB6" s="457"/>
    </row>
    <row r="7" spans="2:54" s="129" customFormat="1" ht="22.5" customHeight="1">
      <c r="B7" s="447" t="s">
        <v>230</v>
      </c>
      <c r="C7" s="447"/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457"/>
      <c r="AP7" s="457"/>
      <c r="AQ7" s="457"/>
      <c r="AR7" s="457"/>
      <c r="AS7" s="457"/>
      <c r="AT7" s="457"/>
      <c r="AU7" s="457"/>
      <c r="AV7" s="457"/>
      <c r="AW7" s="457"/>
      <c r="AX7" s="457"/>
      <c r="AY7" s="457"/>
      <c r="AZ7" s="457"/>
      <c r="BA7" s="457"/>
      <c r="BB7" s="457"/>
    </row>
    <row r="8" spans="2:54" s="129" customFormat="1" ht="23.25" customHeight="1">
      <c r="B8" s="439"/>
      <c r="C8" s="439"/>
      <c r="D8" s="439"/>
      <c r="E8" s="439"/>
      <c r="F8" s="439"/>
      <c r="G8" s="439"/>
      <c r="H8" s="439"/>
      <c r="I8" s="439"/>
      <c r="J8" s="439"/>
      <c r="K8" s="439"/>
      <c r="L8" s="439"/>
      <c r="M8" s="439"/>
      <c r="N8" s="439"/>
      <c r="O8" s="439"/>
      <c r="P8" s="439"/>
      <c r="Q8" s="455" t="s">
        <v>109</v>
      </c>
      <c r="R8" s="456"/>
      <c r="S8" s="456"/>
      <c r="T8" s="456"/>
      <c r="U8" s="456"/>
      <c r="V8" s="456"/>
      <c r="W8" s="456"/>
      <c r="X8" s="456"/>
      <c r="Y8" s="456"/>
      <c r="Z8" s="456"/>
      <c r="AA8" s="456"/>
      <c r="AB8" s="456"/>
      <c r="AC8" s="456"/>
      <c r="AD8" s="456"/>
      <c r="AE8" s="456"/>
      <c r="AF8" s="456"/>
      <c r="AG8" s="456"/>
      <c r="AH8" s="456"/>
      <c r="AI8" s="456"/>
      <c r="AJ8" s="456"/>
      <c r="AK8" s="456"/>
      <c r="AL8" s="456"/>
      <c r="AM8" s="456"/>
      <c r="AN8" s="456"/>
      <c r="AO8" s="460" t="s">
        <v>259</v>
      </c>
      <c r="AP8" s="461"/>
      <c r="AQ8" s="461"/>
      <c r="AR8" s="461"/>
      <c r="AS8" s="461"/>
      <c r="AT8" s="461"/>
      <c r="AU8" s="461"/>
      <c r="AV8" s="461"/>
      <c r="AW8" s="461"/>
      <c r="AX8" s="461"/>
      <c r="AY8" s="461"/>
      <c r="AZ8" s="461"/>
      <c r="BA8" s="461"/>
      <c r="BB8" s="461"/>
    </row>
    <row r="9" spans="17:54" s="129" customFormat="1" ht="27.75" customHeight="1">
      <c r="Q9" s="450" t="s">
        <v>108</v>
      </c>
      <c r="R9" s="451"/>
      <c r="S9" s="451"/>
      <c r="T9" s="451"/>
      <c r="U9" s="451"/>
      <c r="V9" s="451"/>
      <c r="W9" s="451"/>
      <c r="X9" s="451"/>
      <c r="Y9" s="451"/>
      <c r="Z9" s="451"/>
      <c r="AA9" s="451"/>
      <c r="AB9" s="451"/>
      <c r="AC9" s="297"/>
      <c r="AD9" s="297"/>
      <c r="AE9" s="297"/>
      <c r="AF9" s="297"/>
      <c r="AG9" s="297"/>
      <c r="AH9" s="297"/>
      <c r="AI9" s="297"/>
      <c r="AJ9" s="297"/>
      <c r="AK9" s="297"/>
      <c r="AL9" s="297"/>
      <c r="AM9" s="297"/>
      <c r="AN9" s="297"/>
      <c r="AO9" s="298"/>
      <c r="AP9" s="298"/>
      <c r="AQ9" s="298"/>
      <c r="AR9" s="298"/>
      <c r="AS9" s="298"/>
      <c r="AT9" s="298"/>
      <c r="AU9" s="298"/>
      <c r="AV9" s="298"/>
      <c r="AW9" s="298"/>
      <c r="AX9" s="298"/>
      <c r="AY9" s="298"/>
      <c r="AZ9" s="298"/>
      <c r="BA9" s="298"/>
      <c r="BB9" s="298"/>
    </row>
    <row r="10" spans="17:54" s="129" customFormat="1" ht="27.75" customHeight="1">
      <c r="Q10" s="450" t="s">
        <v>226</v>
      </c>
      <c r="R10" s="451"/>
      <c r="S10" s="451"/>
      <c r="T10" s="451"/>
      <c r="U10" s="451"/>
      <c r="V10" s="451"/>
      <c r="W10" s="451"/>
      <c r="X10" s="451"/>
      <c r="Y10" s="451"/>
      <c r="Z10" s="451"/>
      <c r="AA10" s="451"/>
      <c r="AB10" s="451"/>
      <c r="AC10" s="451"/>
      <c r="AD10" s="451"/>
      <c r="AE10" s="451"/>
      <c r="AF10" s="451"/>
      <c r="AG10" s="451"/>
      <c r="AH10" s="451"/>
      <c r="AI10" s="451"/>
      <c r="AJ10" s="451"/>
      <c r="AK10" s="451"/>
      <c r="AL10" s="451"/>
      <c r="AM10" s="297"/>
      <c r="AN10" s="297"/>
      <c r="AO10" s="448" t="s">
        <v>107</v>
      </c>
      <c r="AP10" s="448"/>
      <c r="AQ10" s="448"/>
      <c r="AR10" s="448"/>
      <c r="AS10" s="448"/>
      <c r="AT10" s="448"/>
      <c r="AU10" s="448"/>
      <c r="AV10" s="448"/>
      <c r="AW10" s="448"/>
      <c r="AX10" s="448"/>
      <c r="AY10" s="448"/>
      <c r="AZ10" s="448"/>
      <c r="BA10" s="448"/>
      <c r="BB10" s="448"/>
    </row>
    <row r="11" spans="17:54" s="129" customFormat="1" ht="27.75" customHeight="1">
      <c r="Q11" s="450" t="s">
        <v>227</v>
      </c>
      <c r="R11" s="451"/>
      <c r="S11" s="451"/>
      <c r="T11" s="451"/>
      <c r="U11" s="451"/>
      <c r="V11" s="451"/>
      <c r="W11" s="451"/>
      <c r="X11" s="451"/>
      <c r="Y11" s="451"/>
      <c r="Z11" s="451"/>
      <c r="AA11" s="451"/>
      <c r="AB11" s="451"/>
      <c r="AC11" s="451"/>
      <c r="AD11" s="451"/>
      <c r="AE11" s="451"/>
      <c r="AF11" s="451"/>
      <c r="AG11" s="451"/>
      <c r="AH11" s="451"/>
      <c r="AI11" s="451"/>
      <c r="AJ11" s="451"/>
      <c r="AK11" s="451"/>
      <c r="AL11" s="452"/>
      <c r="AM11" s="297"/>
      <c r="AN11" s="297"/>
      <c r="AO11" s="449"/>
      <c r="AP11" s="449"/>
      <c r="AQ11" s="449"/>
      <c r="AR11" s="449"/>
      <c r="AS11" s="449"/>
      <c r="AT11" s="449"/>
      <c r="AU11" s="449"/>
      <c r="AV11" s="449"/>
      <c r="AW11" s="449"/>
      <c r="AX11" s="449"/>
      <c r="AY11" s="449"/>
      <c r="AZ11" s="449"/>
      <c r="BA11" s="449"/>
      <c r="BB11" s="449"/>
    </row>
    <row r="12" spans="17:54" s="129" customFormat="1" ht="27.75" customHeight="1">
      <c r="Q12" s="452"/>
      <c r="R12" s="452"/>
      <c r="S12" s="452"/>
      <c r="T12" s="452"/>
      <c r="U12" s="452"/>
      <c r="V12" s="452"/>
      <c r="W12" s="452"/>
      <c r="X12" s="452"/>
      <c r="Y12" s="452"/>
      <c r="Z12" s="452"/>
      <c r="AA12" s="452"/>
      <c r="AB12" s="452"/>
      <c r="AC12" s="452"/>
      <c r="AD12" s="452"/>
      <c r="AE12" s="452"/>
      <c r="AF12" s="452"/>
      <c r="AG12" s="452"/>
      <c r="AH12" s="452"/>
      <c r="AI12" s="452"/>
      <c r="AJ12" s="452"/>
      <c r="AK12" s="452"/>
      <c r="AL12" s="452"/>
      <c r="AM12" s="299"/>
      <c r="AN12" s="299"/>
      <c r="AO12" s="300"/>
      <c r="AP12" s="300"/>
      <c r="AQ12" s="300"/>
      <c r="AR12" s="300"/>
      <c r="AS12" s="300"/>
      <c r="AT12" s="300"/>
      <c r="AU12" s="300"/>
      <c r="AV12" s="300"/>
      <c r="AW12" s="300"/>
      <c r="AX12" s="300"/>
      <c r="AY12" s="300"/>
      <c r="AZ12" s="300"/>
      <c r="BA12" s="300"/>
      <c r="BB12" s="300"/>
    </row>
    <row r="13" spans="17:54" s="129" customFormat="1" ht="28.5" customHeight="1">
      <c r="Q13" s="463" t="s">
        <v>228</v>
      </c>
      <c r="R13" s="463"/>
      <c r="S13" s="463"/>
      <c r="T13" s="463"/>
      <c r="U13" s="463"/>
      <c r="V13" s="463"/>
      <c r="W13" s="463"/>
      <c r="X13" s="463"/>
      <c r="Y13" s="463"/>
      <c r="Z13" s="463"/>
      <c r="AA13" s="463"/>
      <c r="AB13" s="463"/>
      <c r="AC13" s="463"/>
      <c r="AD13" s="463"/>
      <c r="AE13" s="463"/>
      <c r="AF13" s="463"/>
      <c r="AG13" s="463"/>
      <c r="AH13" s="463"/>
      <c r="AI13" s="463"/>
      <c r="AJ13" s="463"/>
      <c r="AK13" s="463"/>
      <c r="AL13" s="463"/>
      <c r="AM13" s="463"/>
      <c r="AN13" s="463"/>
      <c r="AO13" s="463"/>
      <c r="AP13" s="462"/>
      <c r="AQ13" s="462"/>
      <c r="AR13" s="462"/>
      <c r="AS13" s="462"/>
      <c r="AT13" s="462"/>
      <c r="AU13" s="462"/>
      <c r="AV13" s="462"/>
      <c r="AW13" s="462"/>
      <c r="AX13" s="462"/>
      <c r="AY13" s="462"/>
      <c r="AZ13" s="462"/>
      <c r="BA13" s="462"/>
      <c r="BB13" s="462"/>
    </row>
    <row r="14" spans="17:54" s="129" customFormat="1" ht="24.75" customHeight="1">
      <c r="Q14" s="464" t="s">
        <v>246</v>
      </c>
      <c r="R14" s="465"/>
      <c r="S14" s="465"/>
      <c r="T14" s="465"/>
      <c r="U14" s="465"/>
      <c r="V14" s="465"/>
      <c r="W14" s="465"/>
      <c r="X14" s="465"/>
      <c r="Y14" s="465"/>
      <c r="Z14" s="465"/>
      <c r="AA14" s="465"/>
      <c r="AB14" s="465"/>
      <c r="AC14" s="465"/>
      <c r="AD14" s="465"/>
      <c r="AE14" s="465"/>
      <c r="AF14" s="465"/>
      <c r="AG14" s="465"/>
      <c r="AH14" s="465"/>
      <c r="AI14" s="465"/>
      <c r="AJ14" s="465"/>
      <c r="AK14" s="465"/>
      <c r="AL14" s="465"/>
      <c r="AM14" s="465"/>
      <c r="AN14" s="465"/>
      <c r="AO14" s="449"/>
      <c r="AP14" s="449"/>
      <c r="AQ14" s="449"/>
      <c r="AR14" s="301"/>
      <c r="AS14" s="301"/>
      <c r="AT14" s="301"/>
      <c r="AU14" s="301"/>
      <c r="AV14" s="301"/>
      <c r="AW14" s="301"/>
      <c r="AX14" s="301"/>
      <c r="AY14" s="301"/>
      <c r="AZ14" s="301"/>
      <c r="BA14" s="301"/>
      <c r="BB14" s="301"/>
    </row>
    <row r="15" spans="17:54" s="129" customFormat="1" ht="26.25" customHeight="1">
      <c r="Q15" s="467" t="s">
        <v>229</v>
      </c>
      <c r="R15" s="468"/>
      <c r="S15" s="468"/>
      <c r="T15" s="468"/>
      <c r="U15" s="468"/>
      <c r="V15" s="468"/>
      <c r="W15" s="468"/>
      <c r="X15" s="468"/>
      <c r="Y15" s="468"/>
      <c r="Z15" s="468"/>
      <c r="AA15" s="468"/>
      <c r="AB15" s="468"/>
      <c r="AC15" s="468"/>
      <c r="AD15" s="468"/>
      <c r="AE15" s="468"/>
      <c r="AF15" s="468"/>
      <c r="AG15" s="468"/>
      <c r="AH15" s="468"/>
      <c r="AI15" s="468"/>
      <c r="AJ15" s="468"/>
      <c r="AK15" s="468"/>
      <c r="AL15" s="468"/>
      <c r="AM15" s="468"/>
      <c r="AN15" s="46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</row>
    <row r="16" spans="42:54" s="129" customFormat="1" ht="18.75"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</row>
    <row r="17" spans="2:54" s="129" customFormat="1" ht="22.5">
      <c r="B17" s="466" t="s">
        <v>106</v>
      </c>
      <c r="C17" s="466"/>
      <c r="D17" s="466"/>
      <c r="E17" s="466"/>
      <c r="F17" s="466"/>
      <c r="G17" s="466"/>
      <c r="H17" s="466"/>
      <c r="I17" s="466"/>
      <c r="J17" s="466"/>
      <c r="K17" s="466"/>
      <c r="L17" s="466"/>
      <c r="M17" s="466"/>
      <c r="N17" s="466"/>
      <c r="O17" s="466"/>
      <c r="P17" s="466"/>
      <c r="Q17" s="466"/>
      <c r="R17" s="466"/>
      <c r="S17" s="466"/>
      <c r="T17" s="466"/>
      <c r="U17" s="466"/>
      <c r="V17" s="466"/>
      <c r="W17" s="466"/>
      <c r="X17" s="466"/>
      <c r="Y17" s="466"/>
      <c r="Z17" s="466"/>
      <c r="AA17" s="466"/>
      <c r="AB17" s="466"/>
      <c r="AC17" s="466"/>
      <c r="AD17" s="466"/>
      <c r="AE17" s="466"/>
      <c r="AF17" s="466"/>
      <c r="AG17" s="466"/>
      <c r="AH17" s="466"/>
      <c r="AI17" s="466"/>
      <c r="AJ17" s="466"/>
      <c r="AK17" s="466"/>
      <c r="AL17" s="466"/>
      <c r="AM17" s="466"/>
      <c r="AN17" s="466"/>
      <c r="AO17" s="466"/>
      <c r="AP17" s="466"/>
      <c r="AQ17" s="466"/>
      <c r="AR17" s="466"/>
      <c r="AS17" s="466"/>
      <c r="AT17" s="466"/>
      <c r="AU17" s="466"/>
      <c r="AV17" s="466"/>
      <c r="AW17" s="466"/>
      <c r="AX17" s="466"/>
      <c r="AY17" s="466"/>
      <c r="AZ17" s="466"/>
      <c r="BA17" s="466"/>
      <c r="BB17" s="466"/>
    </row>
    <row r="18" spans="2:54" s="129" customFormat="1" ht="18.75"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</row>
    <row r="19" spans="2:54" ht="18" customHeight="1">
      <c r="B19" s="438" t="s">
        <v>12</v>
      </c>
      <c r="C19" s="437" t="s">
        <v>0</v>
      </c>
      <c r="D19" s="437"/>
      <c r="E19" s="437"/>
      <c r="F19" s="437"/>
      <c r="G19" s="437" t="s">
        <v>1</v>
      </c>
      <c r="H19" s="437"/>
      <c r="I19" s="437"/>
      <c r="J19" s="437"/>
      <c r="K19" s="469" t="s">
        <v>2</v>
      </c>
      <c r="L19" s="470"/>
      <c r="M19" s="470"/>
      <c r="N19" s="471"/>
      <c r="O19" s="469" t="s">
        <v>3</v>
      </c>
      <c r="P19" s="470"/>
      <c r="Q19" s="470"/>
      <c r="R19" s="470"/>
      <c r="S19" s="471"/>
      <c r="T19" s="469" t="s">
        <v>4</v>
      </c>
      <c r="U19" s="477"/>
      <c r="V19" s="477"/>
      <c r="W19" s="477"/>
      <c r="X19" s="471"/>
      <c r="Y19" s="437" t="s">
        <v>5</v>
      </c>
      <c r="Z19" s="437"/>
      <c r="AA19" s="437"/>
      <c r="AB19" s="437"/>
      <c r="AC19" s="469" t="s">
        <v>6</v>
      </c>
      <c r="AD19" s="470"/>
      <c r="AE19" s="470"/>
      <c r="AF19" s="471"/>
      <c r="AG19" s="469" t="s">
        <v>7</v>
      </c>
      <c r="AH19" s="470"/>
      <c r="AI19" s="470"/>
      <c r="AJ19" s="471"/>
      <c r="AK19" s="469" t="s">
        <v>8</v>
      </c>
      <c r="AL19" s="470"/>
      <c r="AM19" s="470"/>
      <c r="AN19" s="470"/>
      <c r="AO19" s="471"/>
      <c r="AP19" s="437" t="s">
        <v>9</v>
      </c>
      <c r="AQ19" s="437"/>
      <c r="AR19" s="437"/>
      <c r="AS19" s="437"/>
      <c r="AT19" s="469" t="s">
        <v>10</v>
      </c>
      <c r="AU19" s="477"/>
      <c r="AV19" s="477"/>
      <c r="AW19" s="477"/>
      <c r="AX19" s="471"/>
      <c r="AY19" s="477" t="s">
        <v>11</v>
      </c>
      <c r="AZ19" s="470"/>
      <c r="BA19" s="470"/>
      <c r="BB19" s="471"/>
    </row>
    <row r="20" spans="2:54" s="135" customFormat="1" ht="20.25" customHeight="1">
      <c r="B20" s="438"/>
      <c r="C20" s="320">
        <v>1</v>
      </c>
      <c r="D20" s="320">
        <v>2</v>
      </c>
      <c r="E20" s="320">
        <v>3</v>
      </c>
      <c r="F20" s="320">
        <v>4</v>
      </c>
      <c r="G20" s="320">
        <v>5</v>
      </c>
      <c r="H20" s="320">
        <v>6</v>
      </c>
      <c r="I20" s="320">
        <v>7</v>
      </c>
      <c r="J20" s="320">
        <v>8</v>
      </c>
      <c r="K20" s="320">
        <v>9</v>
      </c>
      <c r="L20" s="320">
        <v>10</v>
      </c>
      <c r="M20" s="320">
        <v>11</v>
      </c>
      <c r="N20" s="320">
        <v>12</v>
      </c>
      <c r="O20" s="320">
        <v>13</v>
      </c>
      <c r="P20" s="320">
        <v>14</v>
      </c>
      <c r="Q20" s="320">
        <v>15</v>
      </c>
      <c r="R20" s="320">
        <v>16</v>
      </c>
      <c r="S20" s="320">
        <v>17</v>
      </c>
      <c r="T20" s="320">
        <v>18</v>
      </c>
      <c r="U20" s="320">
        <v>19</v>
      </c>
      <c r="V20" s="320">
        <v>20</v>
      </c>
      <c r="W20" s="320">
        <v>21</v>
      </c>
      <c r="X20" s="320">
        <v>22</v>
      </c>
      <c r="Y20" s="320">
        <v>23</v>
      </c>
      <c r="Z20" s="320">
        <v>24</v>
      </c>
      <c r="AA20" s="320">
        <v>25</v>
      </c>
      <c r="AB20" s="320">
        <v>26</v>
      </c>
      <c r="AC20" s="320">
        <v>27</v>
      </c>
      <c r="AD20" s="320">
        <v>28</v>
      </c>
      <c r="AE20" s="320">
        <v>29</v>
      </c>
      <c r="AF20" s="320">
        <v>30</v>
      </c>
      <c r="AG20" s="320">
        <v>31</v>
      </c>
      <c r="AH20" s="320">
        <v>32</v>
      </c>
      <c r="AI20" s="320">
        <v>33</v>
      </c>
      <c r="AJ20" s="320">
        <v>34</v>
      </c>
      <c r="AK20" s="320">
        <v>35</v>
      </c>
      <c r="AL20" s="320">
        <v>36</v>
      </c>
      <c r="AM20" s="320">
        <v>37</v>
      </c>
      <c r="AN20" s="320">
        <v>38</v>
      </c>
      <c r="AO20" s="320">
        <v>39</v>
      </c>
      <c r="AP20" s="320">
        <v>40</v>
      </c>
      <c r="AQ20" s="320">
        <v>41</v>
      </c>
      <c r="AR20" s="320">
        <v>42</v>
      </c>
      <c r="AS20" s="320">
        <v>43</v>
      </c>
      <c r="AT20" s="320">
        <v>44</v>
      </c>
      <c r="AU20" s="320">
        <v>45</v>
      </c>
      <c r="AV20" s="320">
        <v>46</v>
      </c>
      <c r="AW20" s="320">
        <v>47</v>
      </c>
      <c r="AX20" s="320">
        <v>48</v>
      </c>
      <c r="AY20" s="320">
        <v>49</v>
      </c>
      <c r="AZ20" s="320">
        <v>50</v>
      </c>
      <c r="BA20" s="320">
        <v>51</v>
      </c>
      <c r="BB20" s="320">
        <v>52</v>
      </c>
    </row>
    <row r="21" spans="2:54" ht="19.5" customHeight="1">
      <c r="B21" s="321" t="s">
        <v>251</v>
      </c>
      <c r="C21" s="322" t="s">
        <v>34</v>
      </c>
      <c r="D21" s="323"/>
      <c r="E21" s="324"/>
      <c r="F21" s="322"/>
      <c r="G21" s="322"/>
      <c r="H21" s="323"/>
      <c r="I21" s="323"/>
      <c r="J21" s="323"/>
      <c r="K21" s="323"/>
      <c r="L21" s="323"/>
      <c r="M21" s="323"/>
      <c r="N21" s="323"/>
      <c r="O21" s="323"/>
      <c r="P21" s="323"/>
      <c r="Q21" s="323"/>
      <c r="R21" s="325" t="s">
        <v>15</v>
      </c>
      <c r="S21" s="325" t="s">
        <v>34</v>
      </c>
      <c r="T21" s="325" t="s">
        <v>16</v>
      </c>
      <c r="U21" s="325" t="s">
        <v>16</v>
      </c>
      <c r="V21" s="325"/>
      <c r="W21" s="325"/>
      <c r="X21" s="325"/>
      <c r="Y21" s="325"/>
      <c r="Z21" s="325"/>
      <c r="AA21" s="323"/>
      <c r="AB21" s="323"/>
      <c r="AC21" s="323"/>
      <c r="AD21" s="323"/>
      <c r="AE21" s="323"/>
      <c r="AF21" s="323"/>
      <c r="AG21" s="323"/>
      <c r="AH21" s="323"/>
      <c r="AI21" s="323"/>
      <c r="AJ21" s="323"/>
      <c r="AK21" s="323"/>
      <c r="AL21" s="323"/>
      <c r="AM21" s="323"/>
      <c r="AN21" s="323"/>
      <c r="AO21" s="323"/>
      <c r="AP21" s="323"/>
      <c r="AQ21" s="325"/>
      <c r="AR21" s="325" t="s">
        <v>15</v>
      </c>
      <c r="AS21" s="325" t="s">
        <v>16</v>
      </c>
      <c r="AT21" s="325" t="s">
        <v>16</v>
      </c>
      <c r="AU21" s="325" t="s">
        <v>16</v>
      </c>
      <c r="AV21" s="325" t="s">
        <v>16</v>
      </c>
      <c r="AW21" s="325" t="s">
        <v>16</v>
      </c>
      <c r="AX21" s="325" t="s">
        <v>16</v>
      </c>
      <c r="AY21" s="325" t="s">
        <v>16</v>
      </c>
      <c r="AZ21" s="325" t="s">
        <v>16</v>
      </c>
      <c r="BA21" s="325" t="s">
        <v>16</v>
      </c>
      <c r="BB21" s="325" t="s">
        <v>16</v>
      </c>
    </row>
    <row r="22" spans="2:54" ht="19.5" customHeight="1">
      <c r="B22" s="326" t="s">
        <v>252</v>
      </c>
      <c r="C22" s="322" t="s">
        <v>34</v>
      </c>
      <c r="D22" s="323"/>
      <c r="E22" s="326"/>
      <c r="F22" s="326"/>
      <c r="G22" s="322"/>
      <c r="H22" s="323"/>
      <c r="I22" s="323"/>
      <c r="J22" s="323"/>
      <c r="K22" s="323"/>
      <c r="L22" s="323"/>
      <c r="M22" s="323"/>
      <c r="N22" s="323"/>
      <c r="O22" s="323"/>
      <c r="P22" s="323"/>
      <c r="Q22" s="323"/>
      <c r="R22" s="325" t="s">
        <v>15</v>
      </c>
      <c r="S22" s="325" t="s">
        <v>34</v>
      </c>
      <c r="T22" s="325" t="s">
        <v>16</v>
      </c>
      <c r="U22" s="325" t="s">
        <v>16</v>
      </c>
      <c r="V22" s="325"/>
      <c r="W22" s="325"/>
      <c r="X22" s="325"/>
      <c r="Y22" s="325"/>
      <c r="Z22" s="325"/>
      <c r="AA22" s="323"/>
      <c r="AB22" s="323"/>
      <c r="AC22" s="323"/>
      <c r="AD22" s="323"/>
      <c r="AE22" s="323"/>
      <c r="AF22" s="323"/>
      <c r="AG22" s="323"/>
      <c r="AH22" s="323"/>
      <c r="AI22" s="323"/>
      <c r="AJ22" s="323"/>
      <c r="AK22" s="323"/>
      <c r="AL22" s="323"/>
      <c r="AM22" s="323"/>
      <c r="AN22" s="323"/>
      <c r="AO22" s="323"/>
      <c r="AP22" s="323"/>
      <c r="AQ22" s="325"/>
      <c r="AR22" s="325" t="s">
        <v>15</v>
      </c>
      <c r="AS22" s="325" t="s">
        <v>16</v>
      </c>
      <c r="AT22" s="325" t="s">
        <v>16</v>
      </c>
      <c r="AU22" s="325" t="s">
        <v>16</v>
      </c>
      <c r="AV22" s="325" t="s">
        <v>16</v>
      </c>
      <c r="AW22" s="325" t="s">
        <v>16</v>
      </c>
      <c r="AX22" s="325" t="s">
        <v>16</v>
      </c>
      <c r="AY22" s="325" t="s">
        <v>16</v>
      </c>
      <c r="AZ22" s="325" t="s">
        <v>16</v>
      </c>
      <c r="BA22" s="325" t="s">
        <v>16</v>
      </c>
      <c r="BB22" s="325" t="s">
        <v>16</v>
      </c>
    </row>
    <row r="23" spans="2:54" ht="19.5" customHeight="1">
      <c r="B23" s="326" t="s">
        <v>253</v>
      </c>
      <c r="C23" s="322" t="s">
        <v>34</v>
      </c>
      <c r="D23" s="323" t="s">
        <v>254</v>
      </c>
      <c r="E23" s="326"/>
      <c r="F23" s="326"/>
      <c r="G23" s="322"/>
      <c r="H23" s="323"/>
      <c r="I23" s="323"/>
      <c r="J23" s="323"/>
      <c r="K23" s="323"/>
      <c r="L23" s="323"/>
      <c r="M23" s="323"/>
      <c r="N23" s="323"/>
      <c r="O23" s="323"/>
      <c r="P23" s="323"/>
      <c r="Q23" s="323"/>
      <c r="R23" s="325" t="s">
        <v>15</v>
      </c>
      <c r="S23" s="325" t="s">
        <v>255</v>
      </c>
      <c r="T23" s="325" t="s">
        <v>34</v>
      </c>
      <c r="U23" s="325" t="s">
        <v>16</v>
      </c>
      <c r="V23" s="325"/>
      <c r="W23" s="325"/>
      <c r="X23" s="325"/>
      <c r="Y23" s="325"/>
      <c r="Z23" s="325"/>
      <c r="AA23" s="323"/>
      <c r="AB23" s="323"/>
      <c r="AC23" s="323"/>
      <c r="AD23" s="323"/>
      <c r="AE23" s="323"/>
      <c r="AF23" s="323"/>
      <c r="AG23" s="323"/>
      <c r="AH23" s="323"/>
      <c r="AI23" s="323"/>
      <c r="AJ23" s="323"/>
      <c r="AK23" s="323"/>
      <c r="AL23" s="323"/>
      <c r="AM23" s="323"/>
      <c r="AN23" s="323"/>
      <c r="AO23" s="323"/>
      <c r="AP23" s="323"/>
      <c r="AQ23" s="323" t="s">
        <v>97</v>
      </c>
      <c r="AR23" s="325" t="s">
        <v>15</v>
      </c>
      <c r="AS23" s="325" t="s">
        <v>16</v>
      </c>
      <c r="AT23" s="325" t="s">
        <v>16</v>
      </c>
      <c r="AU23" s="325" t="s">
        <v>16</v>
      </c>
      <c r="AV23" s="325" t="s">
        <v>16</v>
      </c>
      <c r="AW23" s="325" t="s">
        <v>16</v>
      </c>
      <c r="AX23" s="325" t="s">
        <v>16</v>
      </c>
      <c r="AY23" s="325" t="s">
        <v>16</v>
      </c>
      <c r="AZ23" s="325" t="s">
        <v>16</v>
      </c>
      <c r="BA23" s="325" t="s">
        <v>16</v>
      </c>
      <c r="BB23" s="325" t="s">
        <v>16</v>
      </c>
    </row>
    <row r="24" spans="2:54" ht="19.5" customHeight="1">
      <c r="B24" s="326" t="s">
        <v>256</v>
      </c>
      <c r="C24" s="322" t="s">
        <v>34</v>
      </c>
      <c r="D24" s="323" t="s">
        <v>254</v>
      </c>
      <c r="E24" s="326"/>
      <c r="F24" s="326"/>
      <c r="G24" s="322"/>
      <c r="H24" s="323"/>
      <c r="I24" s="323"/>
      <c r="J24" s="323"/>
      <c r="K24" s="323"/>
      <c r="L24" s="323"/>
      <c r="M24" s="323"/>
      <c r="N24" s="323"/>
      <c r="O24" s="323"/>
      <c r="P24" s="323"/>
      <c r="Q24" s="323"/>
      <c r="R24" s="325" t="s">
        <v>15</v>
      </c>
      <c r="S24" s="325" t="s">
        <v>255</v>
      </c>
      <c r="T24" s="325" t="s">
        <v>34</v>
      </c>
      <c r="U24" s="325" t="s">
        <v>16</v>
      </c>
      <c r="V24" s="325"/>
      <c r="W24" s="325"/>
      <c r="X24" s="325"/>
      <c r="Y24" s="325"/>
      <c r="Z24" s="325"/>
      <c r="AA24" s="323"/>
      <c r="AB24" s="323"/>
      <c r="AC24" s="323"/>
      <c r="AD24" s="323"/>
      <c r="AE24" s="323"/>
      <c r="AF24" s="323"/>
      <c r="AG24" s="323"/>
      <c r="AH24" s="323"/>
      <c r="AI24" s="323"/>
      <c r="AJ24" s="323"/>
      <c r="AK24" s="323"/>
      <c r="AL24" s="323"/>
      <c r="AM24" s="323"/>
      <c r="AN24" s="323"/>
      <c r="AO24" s="323"/>
      <c r="AP24" s="323"/>
      <c r="AQ24" s="323" t="s">
        <v>97</v>
      </c>
      <c r="AR24" s="325" t="s">
        <v>15</v>
      </c>
      <c r="AS24" s="327" t="s">
        <v>16</v>
      </c>
      <c r="AT24" s="327" t="s">
        <v>16</v>
      </c>
      <c r="AU24" s="325" t="s">
        <v>16</v>
      </c>
      <c r="AV24" s="325" t="s">
        <v>16</v>
      </c>
      <c r="AW24" s="327" t="s">
        <v>16</v>
      </c>
      <c r="AX24" s="327" t="s">
        <v>16</v>
      </c>
      <c r="AY24" s="325" t="s">
        <v>16</v>
      </c>
      <c r="AZ24" s="325" t="s">
        <v>16</v>
      </c>
      <c r="BA24" s="325" t="s">
        <v>16</v>
      </c>
      <c r="BB24" s="325" t="s">
        <v>16</v>
      </c>
    </row>
    <row r="25" spans="2:54" ht="19.5" customHeight="1">
      <c r="B25" s="326" t="s">
        <v>257</v>
      </c>
      <c r="C25" s="325" t="s">
        <v>73</v>
      </c>
      <c r="D25" s="328" t="s">
        <v>73</v>
      </c>
      <c r="E25" s="328" t="s">
        <v>73</v>
      </c>
      <c r="F25" s="328" t="s">
        <v>73</v>
      </c>
      <c r="G25" s="328" t="s">
        <v>73</v>
      </c>
      <c r="H25" s="328" t="s">
        <v>73</v>
      </c>
      <c r="I25" s="328" t="s">
        <v>73</v>
      </c>
      <c r="J25" s="328" t="s">
        <v>73</v>
      </c>
      <c r="K25" s="328" t="s">
        <v>73</v>
      </c>
      <c r="L25" s="328" t="s">
        <v>73</v>
      </c>
      <c r="M25" s="328" t="s">
        <v>73</v>
      </c>
      <c r="N25" s="325" t="s">
        <v>73</v>
      </c>
      <c r="O25" s="328" t="s">
        <v>73</v>
      </c>
      <c r="P25" s="328" t="s">
        <v>73</v>
      </c>
      <c r="Q25" s="328" t="s">
        <v>81</v>
      </c>
      <c r="R25" s="328" t="s">
        <v>81</v>
      </c>
      <c r="S25" s="324" t="s">
        <v>258</v>
      </c>
      <c r="T25" s="324" t="s">
        <v>258</v>
      </c>
      <c r="U25" s="324" t="s">
        <v>258</v>
      </c>
      <c r="V25" s="324" t="s">
        <v>258</v>
      </c>
      <c r="W25" s="324" t="s">
        <v>258</v>
      </c>
      <c r="X25" s="324" t="s">
        <v>258</v>
      </c>
      <c r="Y25" s="324" t="s">
        <v>258</v>
      </c>
      <c r="Z25" s="324" t="s">
        <v>258</v>
      </c>
      <c r="AA25" s="324" t="s">
        <v>258</v>
      </c>
      <c r="AB25" s="324" t="s">
        <v>258</v>
      </c>
      <c r="AC25" s="324" t="s">
        <v>258</v>
      </c>
      <c r="AD25" s="324" t="s">
        <v>258</v>
      </c>
      <c r="AE25" s="324" t="s">
        <v>258</v>
      </c>
      <c r="AF25" s="324" t="s">
        <v>258</v>
      </c>
      <c r="AG25" s="324" t="s">
        <v>258</v>
      </c>
      <c r="AH25" s="324" t="s">
        <v>258</v>
      </c>
      <c r="AI25" s="324" t="s">
        <v>258</v>
      </c>
      <c r="AJ25" s="324" t="s">
        <v>258</v>
      </c>
      <c r="AK25" s="324" t="s">
        <v>258</v>
      </c>
      <c r="AL25" s="324" t="s">
        <v>258</v>
      </c>
      <c r="AM25" s="324" t="s">
        <v>258</v>
      </c>
      <c r="AN25" s="324" t="s">
        <v>258</v>
      </c>
      <c r="AO25" s="324" t="s">
        <v>258</v>
      </c>
      <c r="AP25" s="324" t="s">
        <v>258</v>
      </c>
      <c r="AQ25" s="324" t="s">
        <v>258</v>
      </c>
      <c r="AR25" s="324" t="s">
        <v>258</v>
      </c>
      <c r="AS25" s="324" t="s">
        <v>258</v>
      </c>
      <c r="AT25" s="324" t="s">
        <v>258</v>
      </c>
      <c r="AU25" s="324" t="s">
        <v>258</v>
      </c>
      <c r="AV25" s="324" t="s">
        <v>258</v>
      </c>
      <c r="AW25" s="324" t="s">
        <v>258</v>
      </c>
      <c r="AX25" s="324" t="s">
        <v>258</v>
      </c>
      <c r="AY25" s="324" t="s">
        <v>258</v>
      </c>
      <c r="AZ25" s="324" t="s">
        <v>258</v>
      </c>
      <c r="BA25" s="324" t="s">
        <v>258</v>
      </c>
      <c r="BB25" s="324" t="s">
        <v>258</v>
      </c>
    </row>
    <row r="26" spans="2:54" s="134" customFormat="1" ht="21" customHeight="1">
      <c r="B26" s="440" t="s">
        <v>260</v>
      </c>
      <c r="C26" s="440"/>
      <c r="D26" s="440"/>
      <c r="E26" s="440"/>
      <c r="F26" s="440"/>
      <c r="G26" s="440"/>
      <c r="H26" s="440"/>
      <c r="I26" s="440"/>
      <c r="J26" s="440"/>
      <c r="K26" s="441"/>
      <c r="L26" s="441"/>
      <c r="M26" s="441"/>
      <c r="N26" s="441"/>
      <c r="O26" s="441"/>
      <c r="P26" s="441"/>
      <c r="Q26" s="441"/>
      <c r="R26" s="441"/>
      <c r="S26" s="441"/>
      <c r="T26" s="441"/>
      <c r="U26" s="441"/>
      <c r="V26" s="441"/>
      <c r="W26" s="441"/>
      <c r="X26" s="441"/>
      <c r="Y26" s="441"/>
      <c r="Z26" s="441"/>
      <c r="AA26" s="441"/>
      <c r="AB26" s="441"/>
      <c r="AC26" s="441"/>
      <c r="AD26" s="441"/>
      <c r="AE26" s="441"/>
      <c r="AF26" s="441"/>
      <c r="AG26" s="441"/>
      <c r="AH26" s="441"/>
      <c r="AI26" s="441"/>
      <c r="AJ26" s="441"/>
      <c r="AK26" s="441"/>
      <c r="AL26" s="441"/>
      <c r="AM26" s="441"/>
      <c r="AN26" s="441"/>
      <c r="AO26" s="441"/>
      <c r="AP26" s="441"/>
      <c r="AQ26" s="441"/>
      <c r="AR26" s="441"/>
      <c r="AS26" s="441"/>
      <c r="AT26" s="441"/>
      <c r="AU26" s="441"/>
      <c r="AV26" s="441"/>
      <c r="AW26" s="133"/>
      <c r="AX26" s="133"/>
      <c r="AY26" s="133"/>
      <c r="AZ26" s="133"/>
      <c r="BA26" s="133"/>
      <c r="BB26" s="120"/>
    </row>
    <row r="27" spans="49:53" ht="15.75">
      <c r="AW27" s="133"/>
      <c r="AX27" s="133"/>
      <c r="AY27" s="133"/>
      <c r="AZ27" s="133"/>
      <c r="BA27" s="133"/>
    </row>
    <row r="28" spans="2:54" ht="21.75" customHeight="1">
      <c r="B28" s="132" t="s">
        <v>266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0"/>
      <c r="AY28" s="130"/>
      <c r="AZ28" s="130"/>
      <c r="BA28" s="130"/>
      <c r="BB28" s="129"/>
    </row>
    <row r="29" spans="2:54" ht="22.5" customHeight="1">
      <c r="B29" s="429" t="s">
        <v>12</v>
      </c>
      <c r="C29" s="422"/>
      <c r="D29" s="382" t="s">
        <v>261</v>
      </c>
      <c r="E29" s="381"/>
      <c r="F29" s="381"/>
      <c r="G29" s="382" t="s">
        <v>262</v>
      </c>
      <c r="H29" s="382"/>
      <c r="I29" s="382"/>
      <c r="J29" s="412" t="s">
        <v>263</v>
      </c>
      <c r="K29" s="413"/>
      <c r="L29" s="413"/>
      <c r="M29" s="413"/>
      <c r="N29" s="414"/>
      <c r="O29" s="421" t="s">
        <v>264</v>
      </c>
      <c r="P29" s="422"/>
      <c r="Q29" s="423"/>
      <c r="R29" s="442" t="s">
        <v>105</v>
      </c>
      <c r="S29" s="478"/>
      <c r="T29" s="479"/>
      <c r="U29" s="442" t="s">
        <v>265</v>
      </c>
      <c r="V29" s="422"/>
      <c r="W29" s="423"/>
      <c r="X29" s="442" t="s">
        <v>104</v>
      </c>
      <c r="Y29" s="422"/>
      <c r="Z29" s="423"/>
      <c r="AA29" s="124"/>
      <c r="AB29" s="377" t="s">
        <v>103</v>
      </c>
      <c r="AC29" s="378"/>
      <c r="AD29" s="378"/>
      <c r="AE29" s="378"/>
      <c r="AF29" s="378"/>
      <c r="AG29" s="379"/>
      <c r="AH29" s="379"/>
      <c r="AI29" s="379"/>
      <c r="AJ29" s="380" t="s">
        <v>102</v>
      </c>
      <c r="AK29" s="381"/>
      <c r="AL29" s="378"/>
      <c r="AM29" s="379"/>
      <c r="AN29" s="379"/>
      <c r="AO29" s="379"/>
      <c r="AP29" s="382" t="s">
        <v>54</v>
      </c>
      <c r="AQ29" s="383"/>
      <c r="AR29" s="383"/>
      <c r="AS29" s="383"/>
      <c r="AT29" s="329"/>
      <c r="AU29" s="121"/>
      <c r="AV29" s="121"/>
      <c r="AW29" s="121"/>
      <c r="AX29" s="121"/>
      <c r="AY29" s="329"/>
      <c r="AZ29" s="329"/>
      <c r="BA29" s="329"/>
      <c r="BB29" s="318"/>
    </row>
    <row r="30" spans="2:54" ht="15.75" customHeight="1">
      <c r="B30" s="430"/>
      <c r="C30" s="424"/>
      <c r="D30" s="381"/>
      <c r="E30" s="381"/>
      <c r="F30" s="381"/>
      <c r="G30" s="382"/>
      <c r="H30" s="382"/>
      <c r="I30" s="382"/>
      <c r="J30" s="415"/>
      <c r="K30" s="416"/>
      <c r="L30" s="416"/>
      <c r="M30" s="416"/>
      <c r="N30" s="417"/>
      <c r="O30" s="424"/>
      <c r="P30" s="425"/>
      <c r="Q30" s="426"/>
      <c r="R30" s="480"/>
      <c r="S30" s="481"/>
      <c r="T30" s="482"/>
      <c r="U30" s="430"/>
      <c r="V30" s="425"/>
      <c r="W30" s="426"/>
      <c r="X30" s="430"/>
      <c r="Y30" s="425"/>
      <c r="Z30" s="426"/>
      <c r="AA30" s="124"/>
      <c r="AB30" s="378"/>
      <c r="AC30" s="378"/>
      <c r="AD30" s="378"/>
      <c r="AE30" s="378"/>
      <c r="AF30" s="378"/>
      <c r="AG30" s="379"/>
      <c r="AH30" s="379"/>
      <c r="AI30" s="379"/>
      <c r="AJ30" s="381"/>
      <c r="AK30" s="381"/>
      <c r="AL30" s="378"/>
      <c r="AM30" s="379"/>
      <c r="AN30" s="379"/>
      <c r="AO30" s="379"/>
      <c r="AP30" s="383"/>
      <c r="AQ30" s="383"/>
      <c r="AR30" s="383"/>
      <c r="AS30" s="383"/>
      <c r="AT30" s="121"/>
      <c r="AU30" s="121"/>
      <c r="AV30" s="121"/>
      <c r="AW30" s="121"/>
      <c r="AX30" s="121"/>
      <c r="AY30" s="329"/>
      <c r="AZ30" s="329"/>
      <c r="BA30" s="329"/>
      <c r="BB30" s="318"/>
    </row>
    <row r="31" spans="2:54" ht="38.25" customHeight="1">
      <c r="B31" s="431"/>
      <c r="C31" s="427"/>
      <c r="D31" s="381"/>
      <c r="E31" s="381"/>
      <c r="F31" s="381"/>
      <c r="G31" s="382"/>
      <c r="H31" s="382"/>
      <c r="I31" s="382"/>
      <c r="J31" s="418"/>
      <c r="K31" s="419"/>
      <c r="L31" s="419"/>
      <c r="M31" s="419"/>
      <c r="N31" s="420"/>
      <c r="O31" s="427"/>
      <c r="P31" s="427"/>
      <c r="Q31" s="428"/>
      <c r="R31" s="483"/>
      <c r="S31" s="484"/>
      <c r="T31" s="485"/>
      <c r="U31" s="431"/>
      <c r="V31" s="427"/>
      <c r="W31" s="428"/>
      <c r="X31" s="431"/>
      <c r="Y31" s="427"/>
      <c r="Z31" s="428"/>
      <c r="AA31" s="124"/>
      <c r="AB31" s="379"/>
      <c r="AC31" s="379"/>
      <c r="AD31" s="379"/>
      <c r="AE31" s="379"/>
      <c r="AF31" s="379"/>
      <c r="AG31" s="379"/>
      <c r="AH31" s="379"/>
      <c r="AI31" s="379"/>
      <c r="AJ31" s="379"/>
      <c r="AK31" s="379"/>
      <c r="AL31" s="379"/>
      <c r="AM31" s="379"/>
      <c r="AN31" s="379"/>
      <c r="AO31" s="379"/>
      <c r="AP31" s="383"/>
      <c r="AQ31" s="383"/>
      <c r="AR31" s="383"/>
      <c r="AS31" s="383"/>
      <c r="AT31" s="121"/>
      <c r="AU31" s="121"/>
      <c r="AV31" s="121"/>
      <c r="AW31" s="121"/>
      <c r="AX31" s="121"/>
      <c r="AY31" s="329"/>
      <c r="AZ31" s="329"/>
      <c r="BA31" s="329"/>
      <c r="BB31" s="318"/>
    </row>
    <row r="32" spans="2:54" ht="38.25" customHeight="1">
      <c r="B32" s="407">
        <v>1</v>
      </c>
      <c r="C32" s="408"/>
      <c r="D32" s="392">
        <v>37</v>
      </c>
      <c r="E32" s="390"/>
      <c r="F32" s="391"/>
      <c r="G32" s="392">
        <v>2</v>
      </c>
      <c r="H32" s="390"/>
      <c r="I32" s="391"/>
      <c r="J32" s="399">
        <v>2</v>
      </c>
      <c r="K32" s="400"/>
      <c r="L32" s="400"/>
      <c r="M32" s="400"/>
      <c r="N32" s="401"/>
      <c r="O32" s="472"/>
      <c r="P32" s="473"/>
      <c r="Q32" s="474"/>
      <c r="R32" s="404"/>
      <c r="S32" s="405"/>
      <c r="T32" s="406"/>
      <c r="U32" s="392">
        <v>8</v>
      </c>
      <c r="V32" s="390"/>
      <c r="W32" s="391"/>
      <c r="X32" s="392">
        <f>SUM(D32:W32)</f>
        <v>49</v>
      </c>
      <c r="Y32" s="390"/>
      <c r="Z32" s="391"/>
      <c r="AA32" s="124"/>
      <c r="AB32" s="384" t="s">
        <v>75</v>
      </c>
      <c r="AC32" s="384"/>
      <c r="AD32" s="384"/>
      <c r="AE32" s="384"/>
      <c r="AF32" s="384"/>
      <c r="AG32" s="383"/>
      <c r="AH32" s="383"/>
      <c r="AI32" s="383"/>
      <c r="AJ32" s="385" t="s">
        <v>267</v>
      </c>
      <c r="AK32" s="385"/>
      <c r="AL32" s="385"/>
      <c r="AM32" s="379"/>
      <c r="AN32" s="379"/>
      <c r="AO32" s="379"/>
      <c r="AP32" s="385">
        <v>13</v>
      </c>
      <c r="AQ32" s="386"/>
      <c r="AR32" s="386"/>
      <c r="AS32" s="386"/>
      <c r="AT32" s="121"/>
      <c r="AU32" s="121"/>
      <c r="AV32" s="121"/>
      <c r="AW32" s="121"/>
      <c r="AX32" s="121"/>
      <c r="AY32" s="329"/>
      <c r="AZ32" s="329"/>
      <c r="BA32" s="329"/>
      <c r="BB32" s="318"/>
    </row>
    <row r="33" spans="2:54" ht="36.75" customHeight="1">
      <c r="B33" s="402">
        <v>2</v>
      </c>
      <c r="C33" s="403"/>
      <c r="D33" s="392">
        <v>37</v>
      </c>
      <c r="E33" s="390"/>
      <c r="F33" s="391"/>
      <c r="G33" s="392">
        <v>2</v>
      </c>
      <c r="H33" s="390"/>
      <c r="I33" s="391"/>
      <c r="J33" s="399">
        <v>2</v>
      </c>
      <c r="K33" s="400"/>
      <c r="L33" s="400"/>
      <c r="M33" s="400"/>
      <c r="N33" s="401"/>
      <c r="O33" s="409"/>
      <c r="P33" s="410"/>
      <c r="Q33" s="411"/>
      <c r="R33" s="404"/>
      <c r="S33" s="405"/>
      <c r="T33" s="406"/>
      <c r="U33" s="392">
        <v>11</v>
      </c>
      <c r="V33" s="390"/>
      <c r="W33" s="391"/>
      <c r="X33" s="392">
        <f>SUM(D33:W33)</f>
        <v>52</v>
      </c>
      <c r="Y33" s="390"/>
      <c r="Z33" s="391"/>
      <c r="AA33" s="124"/>
      <c r="AB33" s="384"/>
      <c r="AC33" s="384"/>
      <c r="AD33" s="384"/>
      <c r="AE33" s="384"/>
      <c r="AF33" s="384"/>
      <c r="AG33" s="383"/>
      <c r="AH33" s="383"/>
      <c r="AI33" s="383"/>
      <c r="AJ33" s="385"/>
      <c r="AK33" s="385"/>
      <c r="AL33" s="385"/>
      <c r="AM33" s="379"/>
      <c r="AN33" s="379"/>
      <c r="AO33" s="379"/>
      <c r="AP33" s="386"/>
      <c r="AQ33" s="386"/>
      <c r="AR33" s="386"/>
      <c r="AS33" s="386"/>
      <c r="AT33" s="319"/>
      <c r="AU33" s="121"/>
      <c r="AV33" s="121"/>
      <c r="AW33" s="121"/>
      <c r="AX33" s="121"/>
      <c r="AY33" s="319"/>
      <c r="AZ33" s="319"/>
      <c r="BA33" s="319"/>
      <c r="BB33" s="318"/>
    </row>
    <row r="34" spans="2:54" ht="21.75" customHeight="1">
      <c r="B34" s="402">
        <v>3</v>
      </c>
      <c r="C34" s="403"/>
      <c r="D34" s="395">
        <v>36.5</v>
      </c>
      <c r="E34" s="396"/>
      <c r="F34" s="397"/>
      <c r="G34" s="398">
        <v>3</v>
      </c>
      <c r="H34" s="396"/>
      <c r="I34" s="397"/>
      <c r="J34" s="399">
        <v>3</v>
      </c>
      <c r="K34" s="400"/>
      <c r="L34" s="400"/>
      <c r="M34" s="400"/>
      <c r="N34" s="401"/>
      <c r="O34" s="409"/>
      <c r="P34" s="410"/>
      <c r="Q34" s="411"/>
      <c r="R34" s="404"/>
      <c r="S34" s="405"/>
      <c r="T34" s="406"/>
      <c r="U34" s="395">
        <v>9.5</v>
      </c>
      <c r="V34" s="396"/>
      <c r="W34" s="397"/>
      <c r="X34" s="392">
        <f>SUM(D34:W34)</f>
        <v>52</v>
      </c>
      <c r="Y34" s="390"/>
      <c r="Z34" s="391"/>
      <c r="AA34" s="124"/>
      <c r="AB34" s="384"/>
      <c r="AC34" s="384"/>
      <c r="AD34" s="384"/>
      <c r="AE34" s="384"/>
      <c r="AF34" s="384"/>
      <c r="AG34" s="383"/>
      <c r="AH34" s="383"/>
      <c r="AI34" s="383"/>
      <c r="AJ34" s="385"/>
      <c r="AK34" s="385"/>
      <c r="AL34" s="385"/>
      <c r="AM34" s="379"/>
      <c r="AN34" s="379"/>
      <c r="AO34" s="379"/>
      <c r="AP34" s="386"/>
      <c r="AQ34" s="386"/>
      <c r="AR34" s="386"/>
      <c r="AS34" s="386"/>
      <c r="AT34" s="121"/>
      <c r="AU34" s="121"/>
      <c r="AV34" s="121"/>
      <c r="AW34" s="121"/>
      <c r="AX34" s="121"/>
      <c r="AY34" s="318"/>
      <c r="AZ34" s="318"/>
      <c r="BA34" s="318"/>
      <c r="BB34" s="318"/>
    </row>
    <row r="35" spans="2:54" ht="25.5" customHeight="1">
      <c r="B35" s="402">
        <v>4</v>
      </c>
      <c r="C35" s="403"/>
      <c r="D35" s="395">
        <v>36.5</v>
      </c>
      <c r="E35" s="396"/>
      <c r="F35" s="397"/>
      <c r="G35" s="398">
        <v>3</v>
      </c>
      <c r="H35" s="396"/>
      <c r="I35" s="397"/>
      <c r="J35" s="399">
        <v>3</v>
      </c>
      <c r="K35" s="400"/>
      <c r="L35" s="400"/>
      <c r="M35" s="400"/>
      <c r="N35" s="401"/>
      <c r="O35" s="409"/>
      <c r="P35" s="410"/>
      <c r="Q35" s="411"/>
      <c r="R35" s="434"/>
      <c r="S35" s="405"/>
      <c r="T35" s="406"/>
      <c r="U35" s="395">
        <v>9.5</v>
      </c>
      <c r="V35" s="396"/>
      <c r="W35" s="397"/>
      <c r="X35" s="392">
        <f>SUM(D35:W35)</f>
        <v>52</v>
      </c>
      <c r="Y35" s="390"/>
      <c r="Z35" s="391"/>
      <c r="AA35" s="124"/>
      <c r="AB35" s="128"/>
      <c r="AC35" s="128"/>
      <c r="AD35" s="128"/>
      <c r="AE35" s="128"/>
      <c r="AF35" s="128"/>
      <c r="AG35" s="128"/>
      <c r="AH35" s="128"/>
      <c r="AI35" s="127"/>
      <c r="AJ35" s="127"/>
      <c r="AK35" s="127"/>
      <c r="AL35" s="123"/>
      <c r="AM35" s="123"/>
      <c r="AN35" s="123"/>
      <c r="AO35" s="126"/>
      <c r="AP35" s="121"/>
      <c r="AQ35" s="121"/>
      <c r="AR35" s="121"/>
      <c r="AS35" s="121"/>
      <c r="AT35" s="121"/>
      <c r="AU35" s="121"/>
      <c r="AV35" s="121"/>
      <c r="AW35" s="121"/>
      <c r="AX35" s="121"/>
      <c r="AY35" s="125"/>
      <c r="AZ35" s="125"/>
      <c r="BA35" s="125"/>
      <c r="BB35" s="125"/>
    </row>
    <row r="36" spans="2:54" ht="25.5" customHeight="1">
      <c r="B36" s="402">
        <v>5</v>
      </c>
      <c r="C36" s="403"/>
      <c r="D36" s="387">
        <v>0</v>
      </c>
      <c r="E36" s="388"/>
      <c r="F36" s="389"/>
      <c r="G36" s="387">
        <v>0</v>
      </c>
      <c r="H36" s="390"/>
      <c r="I36" s="391"/>
      <c r="J36" s="392">
        <v>0</v>
      </c>
      <c r="K36" s="393"/>
      <c r="L36" s="393"/>
      <c r="M36" s="393"/>
      <c r="N36" s="394"/>
      <c r="O36" s="432">
        <v>14</v>
      </c>
      <c r="P36" s="403"/>
      <c r="Q36" s="433"/>
      <c r="R36" s="434">
        <v>2</v>
      </c>
      <c r="S36" s="435"/>
      <c r="T36" s="436"/>
      <c r="U36" s="387"/>
      <c r="V36" s="388"/>
      <c r="W36" s="389"/>
      <c r="X36" s="392">
        <f>SUM(D36:W36)</f>
        <v>16</v>
      </c>
      <c r="Y36" s="390"/>
      <c r="Z36" s="391"/>
      <c r="AA36" s="124"/>
      <c r="AB36" s="128"/>
      <c r="AC36" s="128"/>
      <c r="AD36" s="128"/>
      <c r="AE36" s="128"/>
      <c r="AF36" s="128"/>
      <c r="AG36" s="128"/>
      <c r="AH36" s="128"/>
      <c r="AI36" s="127"/>
      <c r="AJ36" s="127"/>
      <c r="AK36" s="127"/>
      <c r="AL36" s="123"/>
      <c r="AM36" s="123"/>
      <c r="AN36" s="123"/>
      <c r="AO36" s="126"/>
      <c r="AP36" s="121"/>
      <c r="AQ36" s="121"/>
      <c r="AR36" s="121"/>
      <c r="AS36" s="121"/>
      <c r="AT36" s="121"/>
      <c r="AU36" s="121"/>
      <c r="AV36" s="121"/>
      <c r="AW36" s="121"/>
      <c r="AX36" s="121"/>
      <c r="AY36" s="125"/>
      <c r="AZ36" s="125"/>
      <c r="BA36" s="125"/>
      <c r="BB36" s="125"/>
    </row>
    <row r="37" spans="2:54" ht="21.75" customHeight="1">
      <c r="B37" s="443" t="s">
        <v>17</v>
      </c>
      <c r="C37" s="410"/>
      <c r="D37" s="395">
        <f>SUM(D32:D36)</f>
        <v>147</v>
      </c>
      <c r="E37" s="396"/>
      <c r="F37" s="397"/>
      <c r="G37" s="398">
        <f>SUM(G32:G36)</f>
        <v>10</v>
      </c>
      <c r="H37" s="396"/>
      <c r="I37" s="397"/>
      <c r="J37" s="399">
        <v>10</v>
      </c>
      <c r="K37" s="400"/>
      <c r="L37" s="400"/>
      <c r="M37" s="400"/>
      <c r="N37" s="401"/>
      <c r="O37" s="409">
        <f>SUM(O36)</f>
        <v>14</v>
      </c>
      <c r="P37" s="410"/>
      <c r="Q37" s="411"/>
      <c r="R37" s="434">
        <f>SUM(R36)</f>
        <v>2</v>
      </c>
      <c r="S37" s="405"/>
      <c r="T37" s="406"/>
      <c r="U37" s="395">
        <f>SUM(U32:W36)</f>
        <v>38</v>
      </c>
      <c r="V37" s="396"/>
      <c r="W37" s="397"/>
      <c r="X37" s="398">
        <f>SUM(X32:Z36)</f>
        <v>221</v>
      </c>
      <c r="Y37" s="396"/>
      <c r="Z37" s="397"/>
      <c r="AA37" s="124"/>
      <c r="AB37" s="444"/>
      <c r="AC37" s="445"/>
      <c r="AD37" s="445"/>
      <c r="AE37" s="445"/>
      <c r="AF37" s="445"/>
      <c r="AG37" s="445"/>
      <c r="AH37" s="445"/>
      <c r="AI37" s="446"/>
      <c r="AJ37" s="446"/>
      <c r="AK37" s="446"/>
      <c r="AL37" s="475"/>
      <c r="AM37" s="476"/>
      <c r="AN37" s="476"/>
      <c r="AO37" s="122"/>
      <c r="AP37" s="488"/>
      <c r="AQ37" s="445"/>
      <c r="AR37" s="445"/>
      <c r="AS37" s="445"/>
      <c r="AT37" s="486"/>
      <c r="AU37" s="489"/>
      <c r="AV37" s="489"/>
      <c r="AW37" s="489"/>
      <c r="AX37" s="489"/>
      <c r="AY37" s="486"/>
      <c r="AZ37" s="486"/>
      <c r="BA37" s="486"/>
      <c r="BB37" s="487"/>
    </row>
  </sheetData>
  <sheetProtection selectLockedCells="1" selectUnlockedCells="1"/>
  <mergeCells count="104">
    <mergeCell ref="AY37:BB37"/>
    <mergeCell ref="AP37:AS37"/>
    <mergeCell ref="AT37:AX37"/>
    <mergeCell ref="AP19:AS19"/>
    <mergeCell ref="AT19:AX19"/>
    <mergeCell ref="AY19:BB19"/>
    <mergeCell ref="C19:F19"/>
    <mergeCell ref="O34:Q34"/>
    <mergeCell ref="X37:Z37"/>
    <mergeCell ref="AL37:AN37"/>
    <mergeCell ref="O19:S19"/>
    <mergeCell ref="T19:X19"/>
    <mergeCell ref="R29:T31"/>
    <mergeCell ref="AK19:AO19"/>
    <mergeCell ref="R37:T37"/>
    <mergeCell ref="U37:W37"/>
    <mergeCell ref="U33:W33"/>
    <mergeCell ref="O37:Q37"/>
    <mergeCell ref="Q14:AQ14"/>
    <mergeCell ref="B17:BB17"/>
    <mergeCell ref="Q15:AN15"/>
    <mergeCell ref="K19:N19"/>
    <mergeCell ref="AG19:AJ19"/>
    <mergeCell ref="G19:J19"/>
    <mergeCell ref="AC19:AF19"/>
    <mergeCell ref="B6:P6"/>
    <mergeCell ref="B5:P5"/>
    <mergeCell ref="AO8:BB8"/>
    <mergeCell ref="B7:P7"/>
    <mergeCell ref="AP13:BB13"/>
    <mergeCell ref="Q10:AL10"/>
    <mergeCell ref="Q13:AO13"/>
    <mergeCell ref="Q9:AB9"/>
    <mergeCell ref="B3:P3"/>
    <mergeCell ref="AO10:BB11"/>
    <mergeCell ref="Q11:AL12"/>
    <mergeCell ref="AP2:BB4"/>
    <mergeCell ref="Q2:AO2"/>
    <mergeCell ref="B2:P2"/>
    <mergeCell ref="Q8:AN8"/>
    <mergeCell ref="AO5:BB7"/>
    <mergeCell ref="B4:P4"/>
    <mergeCell ref="Q4:AO4"/>
    <mergeCell ref="Y19:AB19"/>
    <mergeCell ref="B19:B20"/>
    <mergeCell ref="B8:P8"/>
    <mergeCell ref="B26:AV26"/>
    <mergeCell ref="U29:W31"/>
    <mergeCell ref="B37:C37"/>
    <mergeCell ref="X29:Z31"/>
    <mergeCell ref="AB37:AH37"/>
    <mergeCell ref="AI37:AK37"/>
    <mergeCell ref="D29:F31"/>
    <mergeCell ref="R35:T35"/>
    <mergeCell ref="G29:I31"/>
    <mergeCell ref="O35:Q35"/>
    <mergeCell ref="U35:W35"/>
    <mergeCell ref="R36:T36"/>
    <mergeCell ref="U36:W36"/>
    <mergeCell ref="J33:N33"/>
    <mergeCell ref="J35:N35"/>
    <mergeCell ref="O32:Q32"/>
    <mergeCell ref="X36:Z36"/>
    <mergeCell ref="X35:Z35"/>
    <mergeCell ref="U32:W32"/>
    <mergeCell ref="X33:Z33"/>
    <mergeCell ref="X34:Z34"/>
    <mergeCell ref="B29:C31"/>
    <mergeCell ref="D35:F35"/>
    <mergeCell ref="G35:I35"/>
    <mergeCell ref="O36:Q36"/>
    <mergeCell ref="B33:C33"/>
    <mergeCell ref="B32:C32"/>
    <mergeCell ref="O33:Q33"/>
    <mergeCell ref="J34:N34"/>
    <mergeCell ref="J29:N31"/>
    <mergeCell ref="O29:Q31"/>
    <mergeCell ref="U34:W34"/>
    <mergeCell ref="B34:C34"/>
    <mergeCell ref="J32:N32"/>
    <mergeCell ref="D33:F33"/>
    <mergeCell ref="G33:I33"/>
    <mergeCell ref="B36:C36"/>
    <mergeCell ref="X32:Z32"/>
    <mergeCell ref="B35:C35"/>
    <mergeCell ref="R33:T33"/>
    <mergeCell ref="R34:T34"/>
    <mergeCell ref="R32:T32"/>
    <mergeCell ref="D34:F34"/>
    <mergeCell ref="G34:I34"/>
    <mergeCell ref="D32:F32"/>
    <mergeCell ref="G32:I32"/>
    <mergeCell ref="D36:F36"/>
    <mergeCell ref="G36:I36"/>
    <mergeCell ref="J36:N36"/>
    <mergeCell ref="D37:F37"/>
    <mergeCell ref="G37:I37"/>
    <mergeCell ref="J37:N37"/>
    <mergeCell ref="AB29:AI31"/>
    <mergeCell ref="AJ29:AO31"/>
    <mergeCell ref="AP29:AS31"/>
    <mergeCell ref="AB32:AI34"/>
    <mergeCell ref="AJ32:AO34"/>
    <mergeCell ref="AP32:AS34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42"/>
  <sheetViews>
    <sheetView tabSelected="1" view="pageBreakPreview" zoomScale="69" zoomScaleNormal="50" zoomScaleSheetLayoutView="69" zoomScalePageLayoutView="0" workbookViewId="0" topLeftCell="A1">
      <selection activeCell="G60" sqref="G60:AB61"/>
    </sheetView>
  </sheetViews>
  <sheetFormatPr defaultColWidth="9.00390625" defaultRowHeight="12.75"/>
  <cols>
    <col min="1" max="1" width="14.125" style="2" customWidth="1"/>
    <col min="2" max="2" width="41.125" style="3" customWidth="1"/>
    <col min="3" max="3" width="6.25390625" style="4" customWidth="1"/>
    <col min="4" max="5" width="5.875" style="5" customWidth="1"/>
    <col min="6" max="6" width="5.125" style="4" customWidth="1"/>
    <col min="7" max="7" width="8.75390625" style="4" customWidth="1"/>
    <col min="8" max="8" width="9.375" style="3" bestFit="1" customWidth="1"/>
    <col min="9" max="9" width="8.875" style="17" customWidth="1"/>
    <col min="10" max="11" width="7.75390625" style="3" customWidth="1"/>
    <col min="12" max="12" width="7.875" style="3" customWidth="1"/>
    <col min="13" max="13" width="13.125" style="3" customWidth="1"/>
    <col min="14" max="15" width="7.125" style="17" customWidth="1"/>
    <col min="16" max="16" width="7.875" style="3" customWidth="1"/>
    <col min="17" max="18" width="7.00390625" style="3" customWidth="1"/>
    <col min="19" max="19" width="9.125" style="3" customWidth="1"/>
    <col min="20" max="20" width="9.375" style="3" customWidth="1"/>
    <col min="21" max="21" width="7.625" style="3" customWidth="1"/>
    <col min="22" max="22" width="7.625" style="9" customWidth="1"/>
    <col min="23" max="24" width="7.125" style="9" customWidth="1"/>
    <col min="25" max="25" width="7.125" style="3" customWidth="1"/>
    <col min="26" max="27" width="7.25390625" style="3" customWidth="1"/>
    <col min="28" max="28" width="5.875" style="9" customWidth="1"/>
    <col min="29" max="16384" width="9.125" style="3" customWidth="1"/>
  </cols>
  <sheetData>
    <row r="1" spans="1:28" ht="21" thickBot="1">
      <c r="A1" s="528" t="s">
        <v>233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9"/>
      <c r="O1" s="529"/>
      <c r="P1" s="529"/>
      <c r="Q1" s="529"/>
      <c r="R1" s="529"/>
      <c r="S1" s="529"/>
      <c r="T1" s="529"/>
      <c r="U1" s="529"/>
      <c r="V1" s="529"/>
      <c r="W1" s="529"/>
      <c r="X1" s="529"/>
      <c r="Y1" s="529"/>
      <c r="Z1" s="529"/>
      <c r="AA1" s="529"/>
      <c r="AB1" s="529"/>
    </row>
    <row r="2" spans="1:28" s="13" customFormat="1" ht="15.75" customHeight="1">
      <c r="A2" s="590" t="s">
        <v>123</v>
      </c>
      <c r="B2" s="526" t="s">
        <v>23</v>
      </c>
      <c r="C2" s="541" t="s">
        <v>124</v>
      </c>
      <c r="D2" s="542"/>
      <c r="E2" s="542"/>
      <c r="F2" s="543"/>
      <c r="G2" s="530" t="s">
        <v>40</v>
      </c>
      <c r="H2" s="563" t="s">
        <v>125</v>
      </c>
      <c r="I2" s="563"/>
      <c r="J2" s="563"/>
      <c r="K2" s="563"/>
      <c r="L2" s="563"/>
      <c r="M2" s="564"/>
      <c r="N2" s="535" t="s">
        <v>136</v>
      </c>
      <c r="O2" s="536"/>
      <c r="P2" s="536"/>
      <c r="Q2" s="536"/>
      <c r="R2" s="536"/>
      <c r="S2" s="536"/>
      <c r="T2" s="536"/>
      <c r="U2" s="536"/>
      <c r="V2" s="536"/>
      <c r="W2" s="536"/>
      <c r="X2" s="536"/>
      <c r="Y2" s="536"/>
      <c r="Z2" s="536"/>
      <c r="AA2" s="536"/>
      <c r="AB2" s="537"/>
    </row>
    <row r="3" spans="1:28" s="13" customFormat="1" ht="15.75" customHeight="1">
      <c r="A3" s="591"/>
      <c r="B3" s="496"/>
      <c r="C3" s="544"/>
      <c r="D3" s="545"/>
      <c r="E3" s="545"/>
      <c r="F3" s="546"/>
      <c r="G3" s="531"/>
      <c r="H3" s="547" t="s">
        <v>18</v>
      </c>
      <c r="I3" s="496" t="s">
        <v>126</v>
      </c>
      <c r="J3" s="497"/>
      <c r="K3" s="497"/>
      <c r="L3" s="497"/>
      <c r="M3" s="565" t="s">
        <v>19</v>
      </c>
      <c r="N3" s="538"/>
      <c r="O3" s="539"/>
      <c r="P3" s="539"/>
      <c r="Q3" s="539"/>
      <c r="R3" s="539"/>
      <c r="S3" s="539"/>
      <c r="T3" s="539"/>
      <c r="U3" s="539"/>
      <c r="V3" s="539"/>
      <c r="W3" s="539"/>
      <c r="X3" s="539"/>
      <c r="Y3" s="539"/>
      <c r="Z3" s="539"/>
      <c r="AA3" s="539"/>
      <c r="AB3" s="540"/>
    </row>
    <row r="4" spans="1:28" s="13" customFormat="1" ht="15.75" customHeight="1">
      <c r="A4" s="591"/>
      <c r="B4" s="496"/>
      <c r="C4" s="505" t="s">
        <v>127</v>
      </c>
      <c r="D4" s="505" t="s">
        <v>128</v>
      </c>
      <c r="E4" s="575" t="s">
        <v>129</v>
      </c>
      <c r="F4" s="576"/>
      <c r="G4" s="531"/>
      <c r="H4" s="547"/>
      <c r="I4" s="573" t="s">
        <v>17</v>
      </c>
      <c r="J4" s="493" t="s">
        <v>130</v>
      </c>
      <c r="K4" s="493"/>
      <c r="L4" s="493"/>
      <c r="M4" s="566"/>
      <c r="N4" s="577" t="s">
        <v>48</v>
      </c>
      <c r="O4" s="491"/>
      <c r="P4" s="492"/>
      <c r="Q4" s="490" t="s">
        <v>49</v>
      </c>
      <c r="R4" s="491"/>
      <c r="S4" s="492"/>
      <c r="T4" s="527" t="s">
        <v>20</v>
      </c>
      <c r="U4" s="527"/>
      <c r="V4" s="527"/>
      <c r="W4" s="527" t="s">
        <v>21</v>
      </c>
      <c r="X4" s="527"/>
      <c r="Y4" s="527"/>
      <c r="Z4" s="527" t="s">
        <v>22</v>
      </c>
      <c r="AA4" s="527"/>
      <c r="AB4" s="534"/>
    </row>
    <row r="5" spans="1:28" s="13" customFormat="1" ht="15.75">
      <c r="A5" s="591"/>
      <c r="B5" s="496"/>
      <c r="C5" s="547"/>
      <c r="D5" s="547"/>
      <c r="E5" s="494" t="s">
        <v>131</v>
      </c>
      <c r="F5" s="503" t="s">
        <v>132</v>
      </c>
      <c r="G5" s="532"/>
      <c r="H5" s="547"/>
      <c r="I5" s="574"/>
      <c r="J5" s="505" t="s">
        <v>55</v>
      </c>
      <c r="K5" s="505" t="s">
        <v>133</v>
      </c>
      <c r="L5" s="505" t="s">
        <v>134</v>
      </c>
      <c r="M5" s="567"/>
      <c r="N5" s="153">
        <v>1</v>
      </c>
      <c r="O5" s="18">
        <v>2</v>
      </c>
      <c r="P5" s="18">
        <v>3</v>
      </c>
      <c r="Q5" s="12">
        <v>4</v>
      </c>
      <c r="R5" s="12">
        <v>5</v>
      </c>
      <c r="S5" s="12">
        <v>6</v>
      </c>
      <c r="T5" s="11">
        <v>7</v>
      </c>
      <c r="U5" s="11">
        <v>8</v>
      </c>
      <c r="V5" s="11">
        <v>9</v>
      </c>
      <c r="W5" s="11">
        <v>10</v>
      </c>
      <c r="X5" s="11">
        <v>11</v>
      </c>
      <c r="Y5" s="11">
        <v>12</v>
      </c>
      <c r="Z5" s="14">
        <v>13</v>
      </c>
      <c r="AA5" s="15">
        <v>14</v>
      </c>
      <c r="AB5" s="152">
        <v>15</v>
      </c>
    </row>
    <row r="6" spans="1:28" s="13" customFormat="1" ht="15.75">
      <c r="A6" s="591"/>
      <c r="B6" s="496"/>
      <c r="C6" s="547"/>
      <c r="D6" s="547"/>
      <c r="E6" s="495"/>
      <c r="F6" s="503"/>
      <c r="G6" s="532"/>
      <c r="H6" s="547"/>
      <c r="I6" s="574"/>
      <c r="J6" s="505"/>
      <c r="K6" s="505"/>
      <c r="L6" s="505"/>
      <c r="M6" s="567"/>
      <c r="N6" s="577" t="s">
        <v>135</v>
      </c>
      <c r="O6" s="491"/>
      <c r="P6" s="491"/>
      <c r="Q6" s="491"/>
      <c r="R6" s="491"/>
      <c r="S6" s="491"/>
      <c r="T6" s="491"/>
      <c r="U6" s="491"/>
      <c r="V6" s="491"/>
      <c r="W6" s="491"/>
      <c r="X6" s="491"/>
      <c r="Y6" s="491"/>
      <c r="Z6" s="491"/>
      <c r="AA6" s="491"/>
      <c r="AB6" s="154"/>
    </row>
    <row r="7" spans="1:28" s="13" customFormat="1" ht="57.75" customHeight="1">
      <c r="A7" s="591"/>
      <c r="B7" s="497"/>
      <c r="C7" s="547"/>
      <c r="D7" s="547"/>
      <c r="E7" s="495"/>
      <c r="F7" s="504"/>
      <c r="G7" s="533"/>
      <c r="H7" s="547"/>
      <c r="I7" s="574"/>
      <c r="J7" s="505"/>
      <c r="K7" s="505"/>
      <c r="L7" s="505"/>
      <c r="M7" s="565"/>
      <c r="N7" s="156"/>
      <c r="O7" s="157"/>
      <c r="P7" s="158"/>
      <c r="Q7" s="158"/>
      <c r="R7" s="158"/>
      <c r="S7" s="158"/>
      <c r="T7" s="159"/>
      <c r="U7" s="159"/>
      <c r="V7" s="159"/>
      <c r="W7" s="159"/>
      <c r="X7" s="159"/>
      <c r="Y7" s="159"/>
      <c r="Z7" s="159"/>
      <c r="AA7" s="159"/>
      <c r="AB7" s="160"/>
    </row>
    <row r="8" spans="1:28" s="13" customFormat="1" ht="19.5" thickBot="1">
      <c r="A8" s="161">
        <v>1</v>
      </c>
      <c r="B8" s="62">
        <v>2</v>
      </c>
      <c r="C8" s="62">
        <v>3</v>
      </c>
      <c r="D8" s="62">
        <v>4</v>
      </c>
      <c r="E8" s="62">
        <v>5</v>
      </c>
      <c r="F8" s="62">
        <v>6</v>
      </c>
      <c r="G8" s="62">
        <v>7</v>
      </c>
      <c r="H8" s="62">
        <v>8</v>
      </c>
      <c r="I8" s="62">
        <v>9</v>
      </c>
      <c r="J8" s="62">
        <v>10</v>
      </c>
      <c r="K8" s="62">
        <v>11</v>
      </c>
      <c r="L8" s="62">
        <v>12</v>
      </c>
      <c r="M8" s="162">
        <v>13</v>
      </c>
      <c r="N8" s="163">
        <v>14</v>
      </c>
      <c r="O8" s="164">
        <v>15</v>
      </c>
      <c r="P8" s="165">
        <v>16</v>
      </c>
      <c r="Q8" s="165">
        <v>17</v>
      </c>
      <c r="R8" s="165">
        <v>18</v>
      </c>
      <c r="S8" s="165">
        <v>19</v>
      </c>
      <c r="T8" s="165">
        <v>20</v>
      </c>
      <c r="U8" s="165">
        <v>21</v>
      </c>
      <c r="V8" s="165">
        <v>22</v>
      </c>
      <c r="W8" s="165">
        <v>23</v>
      </c>
      <c r="X8" s="165">
        <v>24</v>
      </c>
      <c r="Y8" s="165">
        <v>25</v>
      </c>
      <c r="Z8" s="165">
        <v>26</v>
      </c>
      <c r="AA8" s="165">
        <v>27</v>
      </c>
      <c r="AB8" s="155">
        <v>28</v>
      </c>
    </row>
    <row r="9" spans="1:28" s="20" customFormat="1" ht="19.5" thickBot="1">
      <c r="A9" s="584" t="s">
        <v>82</v>
      </c>
      <c r="B9" s="585"/>
      <c r="C9" s="585"/>
      <c r="D9" s="585"/>
      <c r="E9" s="585"/>
      <c r="F9" s="585"/>
      <c r="G9" s="585"/>
      <c r="H9" s="585"/>
      <c r="I9" s="585"/>
      <c r="J9" s="585"/>
      <c r="K9" s="585"/>
      <c r="L9" s="585"/>
      <c r="M9" s="585"/>
      <c r="N9" s="585"/>
      <c r="O9" s="585"/>
      <c r="P9" s="585"/>
      <c r="Q9" s="585"/>
      <c r="R9" s="585"/>
      <c r="S9" s="585"/>
      <c r="T9" s="585"/>
      <c r="U9" s="585"/>
      <c r="V9" s="585"/>
      <c r="W9" s="585"/>
      <c r="X9" s="585"/>
      <c r="Y9" s="585"/>
      <c r="Z9" s="585"/>
      <c r="AA9" s="585"/>
      <c r="AB9" s="586"/>
    </row>
    <row r="10" spans="1:28" s="20" customFormat="1" ht="20.25" thickBot="1">
      <c r="A10" s="578" t="s">
        <v>83</v>
      </c>
      <c r="B10" s="579"/>
      <c r="C10" s="579"/>
      <c r="D10" s="579"/>
      <c r="E10" s="579"/>
      <c r="F10" s="579"/>
      <c r="G10" s="579"/>
      <c r="H10" s="579"/>
      <c r="I10" s="579"/>
      <c r="J10" s="579"/>
      <c r="K10" s="579"/>
      <c r="L10" s="579"/>
      <c r="M10" s="579"/>
      <c r="N10" s="579"/>
      <c r="O10" s="579"/>
      <c r="P10" s="579"/>
      <c r="Q10" s="579"/>
      <c r="R10" s="579"/>
      <c r="S10" s="579"/>
      <c r="T10" s="579"/>
      <c r="U10" s="579"/>
      <c r="V10" s="579"/>
      <c r="W10" s="579"/>
      <c r="X10" s="579"/>
      <c r="Y10" s="579"/>
      <c r="Z10" s="579"/>
      <c r="AA10" s="579"/>
      <c r="AB10" s="580"/>
    </row>
    <row r="11" spans="1:28" s="20" customFormat="1" ht="31.5">
      <c r="A11" s="330" t="s">
        <v>137</v>
      </c>
      <c r="B11" s="331" t="s">
        <v>27</v>
      </c>
      <c r="C11" s="332"/>
      <c r="D11" s="333"/>
      <c r="E11" s="333"/>
      <c r="F11" s="333"/>
      <c r="G11" s="334">
        <f>G12+G13</f>
        <v>5</v>
      </c>
      <c r="H11" s="334">
        <f>H12+H13</f>
        <v>150</v>
      </c>
      <c r="I11" s="335">
        <f>I12+I13</f>
        <v>8</v>
      </c>
      <c r="J11" s="335">
        <f>J12+J13</f>
        <v>8</v>
      </c>
      <c r="K11" s="335"/>
      <c r="L11" s="335"/>
      <c r="M11" s="335">
        <f>M12+M13</f>
        <v>142</v>
      </c>
      <c r="N11" s="171"/>
      <c r="O11" s="169"/>
      <c r="P11" s="168"/>
      <c r="Q11" s="168"/>
      <c r="R11" s="168"/>
      <c r="S11" s="168"/>
      <c r="T11" s="168"/>
      <c r="U11" s="168"/>
      <c r="V11" s="172"/>
      <c r="W11" s="172"/>
      <c r="X11" s="172"/>
      <c r="Y11" s="173"/>
      <c r="Z11" s="173"/>
      <c r="AA11" s="173"/>
      <c r="AB11" s="174"/>
    </row>
    <row r="12" spans="1:28" s="20" customFormat="1" ht="31.5">
      <c r="A12" s="336" t="s">
        <v>139</v>
      </c>
      <c r="B12" s="337" t="s">
        <v>27</v>
      </c>
      <c r="C12" s="338"/>
      <c r="D12" s="339">
        <v>1</v>
      </c>
      <c r="E12" s="339"/>
      <c r="F12" s="339"/>
      <c r="G12" s="340">
        <v>2</v>
      </c>
      <c r="H12" s="341">
        <f aca="true" t="shared" si="0" ref="H12:H17">G12*30</f>
        <v>60</v>
      </c>
      <c r="I12" s="341">
        <f aca="true" t="shared" si="1" ref="I12:I17">SUM(J12:L12)</f>
        <v>4</v>
      </c>
      <c r="J12" s="342">
        <v>4</v>
      </c>
      <c r="K12" s="342"/>
      <c r="L12" s="342"/>
      <c r="M12" s="343">
        <f aca="true" t="shared" si="2" ref="M12:M17">H12-I12</f>
        <v>56</v>
      </c>
      <c r="N12" s="175" t="s">
        <v>41</v>
      </c>
      <c r="O12" s="23"/>
      <c r="P12" s="22"/>
      <c r="Q12" s="22"/>
      <c r="R12" s="22"/>
      <c r="S12" s="22"/>
      <c r="T12" s="22"/>
      <c r="U12" s="22"/>
      <c r="V12" s="24"/>
      <c r="W12" s="24"/>
      <c r="X12" s="24"/>
      <c r="Y12" s="25"/>
      <c r="Z12" s="25"/>
      <c r="AA12" s="25"/>
      <c r="AB12" s="176"/>
    </row>
    <row r="13" spans="1:28" s="20" customFormat="1" ht="31.5">
      <c r="A13" s="336" t="s">
        <v>140</v>
      </c>
      <c r="B13" s="344" t="s">
        <v>27</v>
      </c>
      <c r="C13" s="345">
        <v>3</v>
      </c>
      <c r="D13" s="346"/>
      <c r="E13" s="346"/>
      <c r="F13" s="346"/>
      <c r="G13" s="347">
        <v>3</v>
      </c>
      <c r="H13" s="341">
        <f t="shared" si="0"/>
        <v>90</v>
      </c>
      <c r="I13" s="348">
        <f t="shared" si="1"/>
        <v>4</v>
      </c>
      <c r="J13" s="349">
        <v>4</v>
      </c>
      <c r="K13" s="349"/>
      <c r="L13" s="349"/>
      <c r="M13" s="350">
        <f t="shared" si="2"/>
        <v>86</v>
      </c>
      <c r="N13" s="175"/>
      <c r="O13" s="23"/>
      <c r="P13" s="22" t="s">
        <v>41</v>
      </c>
      <c r="Q13" s="22"/>
      <c r="R13" s="22"/>
      <c r="S13" s="22"/>
      <c r="T13" s="22"/>
      <c r="U13" s="22"/>
      <c r="V13" s="24"/>
      <c r="W13" s="24"/>
      <c r="X13" s="24"/>
      <c r="Y13" s="25"/>
      <c r="Z13" s="25"/>
      <c r="AA13" s="25"/>
      <c r="AB13" s="176"/>
    </row>
    <row r="14" spans="1:28" s="20" customFormat="1" ht="18.75">
      <c r="A14" s="336" t="s">
        <v>138</v>
      </c>
      <c r="B14" s="344" t="s">
        <v>268</v>
      </c>
      <c r="C14" s="345">
        <v>4</v>
      </c>
      <c r="D14" s="346"/>
      <c r="E14" s="346"/>
      <c r="F14" s="346"/>
      <c r="G14" s="347">
        <v>4.5</v>
      </c>
      <c r="H14" s="341">
        <f t="shared" si="0"/>
        <v>135</v>
      </c>
      <c r="I14" s="348">
        <f t="shared" si="1"/>
        <v>4</v>
      </c>
      <c r="J14" s="349">
        <v>4</v>
      </c>
      <c r="K14" s="349"/>
      <c r="L14" s="349"/>
      <c r="M14" s="350">
        <f t="shared" si="2"/>
        <v>131</v>
      </c>
      <c r="N14" s="175" t="s">
        <v>41</v>
      </c>
      <c r="O14" s="23"/>
      <c r="P14" s="22"/>
      <c r="Q14" s="22"/>
      <c r="R14" s="22"/>
      <c r="S14" s="22"/>
      <c r="T14" s="22"/>
      <c r="U14" s="22"/>
      <c r="V14" s="24"/>
      <c r="W14" s="24"/>
      <c r="X14" s="24"/>
      <c r="Y14" s="25"/>
      <c r="Z14" s="25"/>
      <c r="AA14" s="25"/>
      <c r="AB14" s="176"/>
    </row>
    <row r="15" spans="1:28" s="20" customFormat="1" ht="18.75">
      <c r="A15" s="336" t="s">
        <v>141</v>
      </c>
      <c r="B15" s="344" t="s">
        <v>269</v>
      </c>
      <c r="C15" s="345">
        <v>4</v>
      </c>
      <c r="D15" s="346"/>
      <c r="E15" s="346"/>
      <c r="F15" s="346"/>
      <c r="G15" s="347">
        <v>3</v>
      </c>
      <c r="H15" s="341">
        <f t="shared" si="0"/>
        <v>90</v>
      </c>
      <c r="I15" s="348">
        <f t="shared" si="1"/>
        <v>4</v>
      </c>
      <c r="J15" s="349">
        <v>4</v>
      </c>
      <c r="K15" s="349"/>
      <c r="L15" s="349"/>
      <c r="M15" s="350">
        <f t="shared" si="2"/>
        <v>86</v>
      </c>
      <c r="N15" s="175"/>
      <c r="O15" s="23"/>
      <c r="P15" s="22"/>
      <c r="Q15" s="22"/>
      <c r="R15" s="22"/>
      <c r="S15" s="22"/>
      <c r="T15" s="22" t="s">
        <v>41</v>
      </c>
      <c r="U15" s="22"/>
      <c r="V15" s="24"/>
      <c r="W15" s="24"/>
      <c r="X15" s="24"/>
      <c r="Y15" s="25"/>
      <c r="Z15" s="25"/>
      <c r="AA15" s="25"/>
      <c r="AB15" s="176"/>
    </row>
    <row r="16" spans="1:28" s="20" customFormat="1" ht="31.5">
      <c r="A16" s="336" t="s">
        <v>142</v>
      </c>
      <c r="B16" s="344" t="s">
        <v>77</v>
      </c>
      <c r="C16" s="351">
        <v>6</v>
      </c>
      <c r="D16" s="346"/>
      <c r="E16" s="346"/>
      <c r="F16" s="346"/>
      <c r="G16" s="347">
        <v>3</v>
      </c>
      <c r="H16" s="341">
        <f t="shared" si="0"/>
        <v>90</v>
      </c>
      <c r="I16" s="348">
        <f t="shared" si="1"/>
        <v>4</v>
      </c>
      <c r="J16" s="349">
        <v>4</v>
      </c>
      <c r="K16" s="349"/>
      <c r="L16" s="349"/>
      <c r="M16" s="350">
        <f t="shared" si="2"/>
        <v>86</v>
      </c>
      <c r="N16" s="175"/>
      <c r="O16" s="23"/>
      <c r="P16" s="22"/>
      <c r="Q16" s="22"/>
      <c r="R16" s="22"/>
      <c r="S16" s="280" t="s">
        <v>41</v>
      </c>
      <c r="T16" s="22"/>
      <c r="U16" s="22"/>
      <c r="V16" s="24"/>
      <c r="W16" s="24"/>
      <c r="X16" s="24"/>
      <c r="Y16" s="25"/>
      <c r="Z16" s="25"/>
      <c r="AA16" s="25"/>
      <c r="AB16" s="176"/>
    </row>
    <row r="17" spans="1:28" s="20" customFormat="1" ht="19.5" thickBot="1">
      <c r="A17" s="352" t="s">
        <v>143</v>
      </c>
      <c r="B17" s="353" t="s">
        <v>32</v>
      </c>
      <c r="C17" s="345">
        <v>6</v>
      </c>
      <c r="D17" s="346"/>
      <c r="E17" s="346"/>
      <c r="F17" s="346"/>
      <c r="G17" s="347">
        <v>4.5</v>
      </c>
      <c r="H17" s="341">
        <f t="shared" si="0"/>
        <v>135</v>
      </c>
      <c r="I17" s="348">
        <f t="shared" si="1"/>
        <v>4</v>
      </c>
      <c r="J17" s="349">
        <v>4</v>
      </c>
      <c r="K17" s="349"/>
      <c r="L17" s="349"/>
      <c r="M17" s="350">
        <f t="shared" si="2"/>
        <v>131</v>
      </c>
      <c r="N17" s="180"/>
      <c r="O17" s="178"/>
      <c r="P17" s="181"/>
      <c r="Q17" s="182" t="s">
        <v>41</v>
      </c>
      <c r="R17" s="182"/>
      <c r="S17" s="181"/>
      <c r="T17" s="181"/>
      <c r="U17" s="181"/>
      <c r="V17" s="183"/>
      <c r="W17" s="183"/>
      <c r="X17" s="183"/>
      <c r="Y17" s="184"/>
      <c r="Z17" s="184"/>
      <c r="AA17" s="184"/>
      <c r="AB17" s="185"/>
    </row>
    <row r="18" spans="1:28" s="20" customFormat="1" ht="24" customHeight="1" thickBot="1">
      <c r="A18" s="568" t="s">
        <v>270</v>
      </c>
      <c r="B18" s="569"/>
      <c r="C18" s="354"/>
      <c r="D18" s="355"/>
      <c r="E18" s="356"/>
      <c r="F18" s="356"/>
      <c r="G18" s="362">
        <f>SUM(G12:G17)</f>
        <v>20</v>
      </c>
      <c r="H18" s="362">
        <f aca="true" t="shared" si="3" ref="H18:M18">SUM(H12:H17)</f>
        <v>600</v>
      </c>
      <c r="I18" s="362">
        <f>SUM(I12:I17)</f>
        <v>24</v>
      </c>
      <c r="J18" s="362">
        <f t="shared" si="3"/>
        <v>24</v>
      </c>
      <c r="K18" s="362"/>
      <c r="L18" s="362"/>
      <c r="M18" s="362">
        <f t="shared" si="3"/>
        <v>576</v>
      </c>
      <c r="N18" s="363" t="s">
        <v>115</v>
      </c>
      <c r="O18" s="364"/>
      <c r="P18" s="365" t="s">
        <v>41</v>
      </c>
      <c r="Q18" s="365" t="s">
        <v>41</v>
      </c>
      <c r="R18" s="365"/>
      <c r="S18" s="365" t="s">
        <v>41</v>
      </c>
      <c r="T18" s="365" t="s">
        <v>41</v>
      </c>
      <c r="U18" s="365"/>
      <c r="V18" s="366"/>
      <c r="W18" s="366"/>
      <c r="X18" s="366"/>
      <c r="Y18" s="367"/>
      <c r="Z18" s="367"/>
      <c r="AA18" s="367"/>
      <c r="AB18" s="368"/>
    </row>
    <row r="19" spans="1:28" s="20" customFormat="1" ht="20.25" thickBot="1">
      <c r="A19" s="570" t="s">
        <v>84</v>
      </c>
      <c r="B19" s="571"/>
      <c r="C19" s="571"/>
      <c r="D19" s="571"/>
      <c r="E19" s="571"/>
      <c r="F19" s="571"/>
      <c r="G19" s="571"/>
      <c r="H19" s="571"/>
      <c r="I19" s="571"/>
      <c r="J19" s="571"/>
      <c r="K19" s="571"/>
      <c r="L19" s="571"/>
      <c r="M19" s="571"/>
      <c r="N19" s="571"/>
      <c r="O19" s="571"/>
      <c r="P19" s="571"/>
      <c r="Q19" s="571"/>
      <c r="R19" s="571"/>
      <c r="S19" s="571"/>
      <c r="T19" s="571"/>
      <c r="U19" s="571"/>
      <c r="V19" s="571"/>
      <c r="W19" s="571"/>
      <c r="X19" s="571"/>
      <c r="Y19" s="571"/>
      <c r="Z19" s="571"/>
      <c r="AA19" s="571"/>
      <c r="AB19" s="572"/>
    </row>
    <row r="20" spans="1:28" s="37" customFormat="1" ht="18.75" customHeight="1">
      <c r="A20" s="253" t="s">
        <v>144</v>
      </c>
      <c r="B20" s="357" t="s">
        <v>220</v>
      </c>
      <c r="C20" s="72"/>
      <c r="D20" s="73">
        <v>4</v>
      </c>
      <c r="E20" s="73"/>
      <c r="F20" s="74"/>
      <c r="G20" s="71">
        <v>3</v>
      </c>
      <c r="H20" s="71">
        <f>G20*30</f>
        <v>90</v>
      </c>
      <c r="I20" s="75">
        <v>4</v>
      </c>
      <c r="J20" s="76" t="s">
        <v>41</v>
      </c>
      <c r="K20" s="76"/>
      <c r="L20" s="76"/>
      <c r="M20" s="238">
        <f aca="true" t="shared" si="4" ref="M20:M33">H20-I20</f>
        <v>86</v>
      </c>
      <c r="N20" s="241"/>
      <c r="O20" s="75"/>
      <c r="P20" s="76"/>
      <c r="Q20" s="76" t="s">
        <v>41</v>
      </c>
      <c r="R20" s="76"/>
      <c r="S20" s="76"/>
      <c r="T20" s="76"/>
      <c r="U20" s="76"/>
      <c r="V20" s="79"/>
      <c r="W20" s="80"/>
      <c r="X20" s="80"/>
      <c r="Y20" s="358"/>
      <c r="Z20" s="358"/>
      <c r="AA20" s="358"/>
      <c r="AB20" s="242"/>
    </row>
    <row r="21" spans="1:28" s="37" customFormat="1" ht="18.75">
      <c r="A21" s="190" t="s">
        <v>145</v>
      </c>
      <c r="B21" s="31" t="s">
        <v>66</v>
      </c>
      <c r="C21" s="30"/>
      <c r="D21" s="32" t="s">
        <v>50</v>
      </c>
      <c r="E21" s="32"/>
      <c r="F21" s="33"/>
      <c r="G21" s="21">
        <v>4</v>
      </c>
      <c r="H21" s="21">
        <f>G21*30</f>
        <v>120</v>
      </c>
      <c r="I21" s="23">
        <v>6</v>
      </c>
      <c r="J21" s="22" t="s">
        <v>41</v>
      </c>
      <c r="K21" s="22"/>
      <c r="L21" s="22" t="s">
        <v>271</v>
      </c>
      <c r="M21" s="170">
        <f t="shared" si="4"/>
        <v>114</v>
      </c>
      <c r="N21" s="190" t="s">
        <v>116</v>
      </c>
      <c r="O21" s="24"/>
      <c r="P21" s="22"/>
      <c r="Q21" s="22"/>
      <c r="R21" s="22"/>
      <c r="S21" s="22"/>
      <c r="T21" s="22"/>
      <c r="U21" s="22"/>
      <c r="V21" s="34"/>
      <c r="W21" s="35"/>
      <c r="X21" s="35"/>
      <c r="Y21" s="36"/>
      <c r="Z21" s="36"/>
      <c r="AA21" s="36"/>
      <c r="AB21" s="109"/>
    </row>
    <row r="22" spans="1:28" s="37" customFormat="1" ht="37.5">
      <c r="A22" s="190" t="s">
        <v>146</v>
      </c>
      <c r="B22" s="38" t="s">
        <v>72</v>
      </c>
      <c r="C22" s="39"/>
      <c r="D22" s="40"/>
      <c r="E22" s="40"/>
      <c r="F22" s="33"/>
      <c r="G22" s="29">
        <f>G23+G24+G25</f>
        <v>13</v>
      </c>
      <c r="H22" s="29">
        <f aca="true" t="shared" si="5" ref="H22:M22">H23+H24+H25</f>
        <v>390</v>
      </c>
      <c r="I22" s="29">
        <f t="shared" si="5"/>
        <v>30</v>
      </c>
      <c r="J22" s="29">
        <v>22</v>
      </c>
      <c r="K22" s="29"/>
      <c r="L22" s="29">
        <v>20</v>
      </c>
      <c r="M22" s="191">
        <f t="shared" si="5"/>
        <v>360</v>
      </c>
      <c r="N22" s="196"/>
      <c r="O22" s="41"/>
      <c r="P22" s="42"/>
      <c r="Q22" s="42"/>
      <c r="R22" s="42"/>
      <c r="S22" s="42"/>
      <c r="T22" s="42"/>
      <c r="U22" s="42"/>
      <c r="V22" s="34"/>
      <c r="W22" s="35"/>
      <c r="X22" s="35"/>
      <c r="Y22" s="36"/>
      <c r="Z22" s="36"/>
      <c r="AA22" s="36"/>
      <c r="AB22" s="109"/>
    </row>
    <row r="23" spans="1:28" s="37" customFormat="1" ht="37.5">
      <c r="A23" s="190" t="s">
        <v>181</v>
      </c>
      <c r="B23" s="38" t="s">
        <v>72</v>
      </c>
      <c r="C23" s="39"/>
      <c r="D23" s="40">
        <v>1</v>
      </c>
      <c r="E23" s="40"/>
      <c r="F23" s="33"/>
      <c r="G23" s="29">
        <v>5.5</v>
      </c>
      <c r="H23" s="29">
        <f>G23*30</f>
        <v>165</v>
      </c>
      <c r="I23" s="23">
        <v>12</v>
      </c>
      <c r="J23" s="42" t="s">
        <v>272</v>
      </c>
      <c r="K23" s="42"/>
      <c r="L23" s="42" t="s">
        <v>114</v>
      </c>
      <c r="M23" s="192">
        <f t="shared" si="4"/>
        <v>153</v>
      </c>
      <c r="N23" s="190" t="s">
        <v>112</v>
      </c>
      <c r="O23" s="41"/>
      <c r="P23" s="42"/>
      <c r="Q23" s="42"/>
      <c r="R23" s="42"/>
      <c r="S23" s="42"/>
      <c r="T23" s="42"/>
      <c r="U23" s="42"/>
      <c r="V23" s="34"/>
      <c r="W23" s="35"/>
      <c r="X23" s="35"/>
      <c r="Y23" s="36"/>
      <c r="Z23" s="36"/>
      <c r="AA23" s="36"/>
      <c r="AB23" s="109"/>
    </row>
    <row r="24" spans="1:28" s="37" customFormat="1" ht="37.5">
      <c r="A24" s="190" t="s">
        <v>182</v>
      </c>
      <c r="B24" s="38" t="s">
        <v>72</v>
      </c>
      <c r="C24" s="39"/>
      <c r="D24" s="40">
        <v>3</v>
      </c>
      <c r="E24" s="40"/>
      <c r="F24" s="33"/>
      <c r="G24" s="29">
        <v>3.5</v>
      </c>
      <c r="H24" s="29">
        <f>G24*30</f>
        <v>105</v>
      </c>
      <c r="I24" s="23">
        <v>12</v>
      </c>
      <c r="J24" s="42" t="s">
        <v>272</v>
      </c>
      <c r="K24" s="42"/>
      <c r="L24" s="42" t="s">
        <v>114</v>
      </c>
      <c r="M24" s="192">
        <f t="shared" si="4"/>
        <v>93</v>
      </c>
      <c r="N24" s="196"/>
      <c r="O24" s="41"/>
      <c r="P24" s="190" t="s">
        <v>112</v>
      </c>
      <c r="Q24" s="42"/>
      <c r="R24" s="42"/>
      <c r="S24" s="42"/>
      <c r="T24" s="42"/>
      <c r="U24" s="42"/>
      <c r="V24" s="34"/>
      <c r="W24" s="35"/>
      <c r="X24" s="35"/>
      <c r="Y24" s="36"/>
      <c r="Z24" s="36"/>
      <c r="AA24" s="36"/>
      <c r="AB24" s="109"/>
    </row>
    <row r="25" spans="1:28" s="37" customFormat="1" ht="37.5">
      <c r="A25" s="190" t="s">
        <v>183</v>
      </c>
      <c r="B25" s="38" t="s">
        <v>72</v>
      </c>
      <c r="C25" s="39" t="s">
        <v>52</v>
      </c>
      <c r="D25" s="40"/>
      <c r="E25" s="40"/>
      <c r="F25" s="33"/>
      <c r="G25" s="29">
        <v>4</v>
      </c>
      <c r="H25" s="29">
        <f>G25*30</f>
        <v>120</v>
      </c>
      <c r="I25" s="23">
        <v>6</v>
      </c>
      <c r="J25" s="42" t="s">
        <v>41</v>
      </c>
      <c r="K25" s="42"/>
      <c r="L25" s="42" t="s">
        <v>271</v>
      </c>
      <c r="M25" s="192">
        <f t="shared" si="4"/>
        <v>114</v>
      </c>
      <c r="N25" s="196"/>
      <c r="O25" s="41"/>
      <c r="P25" s="42"/>
      <c r="Q25" s="42" t="s">
        <v>116</v>
      </c>
      <c r="R25" s="42"/>
      <c r="S25" s="42"/>
      <c r="T25" s="42"/>
      <c r="U25" s="42"/>
      <c r="V25" s="34"/>
      <c r="W25" s="35"/>
      <c r="X25" s="35"/>
      <c r="Y25" s="36"/>
      <c r="Z25" s="36"/>
      <c r="AA25" s="36"/>
      <c r="AB25" s="109"/>
    </row>
    <row r="26" spans="1:28" s="37" customFormat="1" ht="17.25" customHeight="1">
      <c r="A26" s="190" t="s">
        <v>147</v>
      </c>
      <c r="B26" s="31" t="s">
        <v>221</v>
      </c>
      <c r="C26" s="32"/>
      <c r="D26" s="32"/>
      <c r="E26" s="32"/>
      <c r="F26" s="33"/>
      <c r="G26" s="21">
        <f>G27+G28</f>
        <v>16</v>
      </c>
      <c r="H26" s="21">
        <f>H27+H28</f>
        <v>480</v>
      </c>
      <c r="I26" s="1">
        <v>36</v>
      </c>
      <c r="J26" s="1">
        <v>24</v>
      </c>
      <c r="K26" s="1"/>
      <c r="L26" s="1">
        <v>12</v>
      </c>
      <c r="M26" s="193">
        <f>H26-I26</f>
        <v>444</v>
      </c>
      <c r="N26" s="197"/>
      <c r="O26" s="43"/>
      <c r="P26" s="44"/>
      <c r="Q26" s="22"/>
      <c r="R26" s="22"/>
      <c r="S26" s="22"/>
      <c r="T26" s="22"/>
      <c r="U26" s="22"/>
      <c r="V26" s="34"/>
      <c r="W26" s="35"/>
      <c r="X26" s="35"/>
      <c r="Y26" s="36"/>
      <c r="Z26" s="36"/>
      <c r="AA26" s="36"/>
      <c r="AB26" s="109"/>
    </row>
    <row r="27" spans="1:28" s="37" customFormat="1" ht="17.25" customHeight="1">
      <c r="A27" s="190" t="s">
        <v>149</v>
      </c>
      <c r="B27" s="31" t="s">
        <v>221</v>
      </c>
      <c r="C27" s="32" t="s">
        <v>50</v>
      </c>
      <c r="D27" s="32"/>
      <c r="E27" s="32"/>
      <c r="F27" s="33"/>
      <c r="G27" s="21">
        <v>8.5</v>
      </c>
      <c r="H27" s="21">
        <f>G27*30</f>
        <v>255</v>
      </c>
      <c r="I27" s="28">
        <v>16</v>
      </c>
      <c r="J27" s="27" t="s">
        <v>273</v>
      </c>
      <c r="K27" s="27"/>
      <c r="L27" s="27" t="s">
        <v>116</v>
      </c>
      <c r="M27" s="194">
        <f t="shared" si="4"/>
        <v>239</v>
      </c>
      <c r="N27" s="198" t="s">
        <v>274</v>
      </c>
      <c r="O27" s="42"/>
      <c r="P27" s="44"/>
      <c r="Q27" s="22"/>
      <c r="R27" s="22"/>
      <c r="S27" s="22"/>
      <c r="T27" s="22"/>
      <c r="U27" s="22"/>
      <c r="V27" s="34"/>
      <c r="W27" s="35"/>
      <c r="X27" s="35"/>
      <c r="Y27" s="36"/>
      <c r="Z27" s="36"/>
      <c r="AA27" s="36"/>
      <c r="AB27" s="109"/>
    </row>
    <row r="28" spans="1:28" s="37" customFormat="1" ht="17.25" customHeight="1">
      <c r="A28" s="190" t="s">
        <v>150</v>
      </c>
      <c r="B28" s="31" t="s">
        <v>221</v>
      </c>
      <c r="C28" s="32" t="s">
        <v>74</v>
      </c>
      <c r="D28" s="32"/>
      <c r="E28" s="32"/>
      <c r="F28" s="33"/>
      <c r="G28" s="21">
        <v>7.5</v>
      </c>
      <c r="H28" s="21">
        <f>G28*30</f>
        <v>225</v>
      </c>
      <c r="I28" s="28">
        <v>16</v>
      </c>
      <c r="J28" s="27" t="s">
        <v>273</v>
      </c>
      <c r="K28" s="27"/>
      <c r="L28" s="27" t="s">
        <v>116</v>
      </c>
      <c r="M28" s="194">
        <f t="shared" si="4"/>
        <v>209</v>
      </c>
      <c r="N28" s="197"/>
      <c r="O28" s="43"/>
      <c r="P28" s="198" t="s">
        <v>274</v>
      </c>
      <c r="Q28" s="22"/>
      <c r="R28" s="22"/>
      <c r="S28" s="22"/>
      <c r="T28" s="22"/>
      <c r="U28" s="22"/>
      <c r="V28" s="34"/>
      <c r="W28" s="35"/>
      <c r="X28" s="35"/>
      <c r="Y28" s="36"/>
      <c r="Z28" s="36"/>
      <c r="AA28" s="36"/>
      <c r="AB28" s="109"/>
    </row>
    <row r="29" spans="1:28" s="37" customFormat="1" ht="46.5" customHeight="1">
      <c r="A29" s="190" t="s">
        <v>148</v>
      </c>
      <c r="B29" s="31" t="s">
        <v>53</v>
      </c>
      <c r="C29" s="32"/>
      <c r="D29" s="32" t="s">
        <v>52</v>
      </c>
      <c r="E29" s="32"/>
      <c r="F29" s="33"/>
      <c r="G29" s="21">
        <v>4</v>
      </c>
      <c r="H29" s="21">
        <f>G29*30</f>
        <v>120</v>
      </c>
      <c r="I29" s="28">
        <v>8</v>
      </c>
      <c r="J29" s="27" t="s">
        <v>111</v>
      </c>
      <c r="K29" s="27"/>
      <c r="L29" s="27" t="s">
        <v>113</v>
      </c>
      <c r="M29" s="170">
        <f t="shared" si="4"/>
        <v>112</v>
      </c>
      <c r="N29" s="175"/>
      <c r="O29" s="23"/>
      <c r="P29" s="22"/>
      <c r="Q29" s="22" t="s">
        <v>115</v>
      </c>
      <c r="R29" s="22"/>
      <c r="S29" s="22"/>
      <c r="T29" s="22"/>
      <c r="U29" s="22"/>
      <c r="V29" s="34"/>
      <c r="W29" s="35"/>
      <c r="X29" s="35"/>
      <c r="Y29" s="36"/>
      <c r="Z29" s="36"/>
      <c r="AA29" s="36"/>
      <c r="AB29" s="109"/>
    </row>
    <row r="30" spans="1:28" s="37" customFormat="1" ht="18.75">
      <c r="A30" s="190" t="s">
        <v>151</v>
      </c>
      <c r="B30" s="31" t="s">
        <v>28</v>
      </c>
      <c r="C30" s="32"/>
      <c r="D30" s="32"/>
      <c r="E30" s="32"/>
      <c r="F30" s="33"/>
      <c r="G30" s="21">
        <f>G31+G32</f>
        <v>12</v>
      </c>
      <c r="H30" s="21">
        <f aca="true" t="shared" si="6" ref="H30:M30">H31+H32</f>
        <v>360</v>
      </c>
      <c r="I30" s="21">
        <f t="shared" si="6"/>
        <v>28</v>
      </c>
      <c r="J30" s="21">
        <v>16</v>
      </c>
      <c r="K30" s="21">
        <v>12</v>
      </c>
      <c r="L30" s="21"/>
      <c r="M30" s="195">
        <f t="shared" si="6"/>
        <v>332</v>
      </c>
      <c r="N30" s="175"/>
      <c r="O30" s="23"/>
      <c r="P30" s="22"/>
      <c r="Q30" s="22"/>
      <c r="R30" s="22"/>
      <c r="S30" s="22"/>
      <c r="T30" s="22"/>
      <c r="U30" s="22"/>
      <c r="V30" s="34"/>
      <c r="W30" s="35"/>
      <c r="X30" s="35"/>
      <c r="Y30" s="36"/>
      <c r="Z30" s="36"/>
      <c r="AA30" s="36"/>
      <c r="AB30" s="109"/>
    </row>
    <row r="31" spans="1:28" s="50" customFormat="1" ht="18.75">
      <c r="A31" s="190" t="s">
        <v>184</v>
      </c>
      <c r="B31" s="31" t="s">
        <v>28</v>
      </c>
      <c r="C31" s="32" t="s">
        <v>74</v>
      </c>
      <c r="D31" s="32"/>
      <c r="E31" s="32"/>
      <c r="F31" s="33"/>
      <c r="G31" s="21">
        <v>6</v>
      </c>
      <c r="H31" s="21">
        <f>G31*30</f>
        <v>180</v>
      </c>
      <c r="I31" s="23">
        <v>14</v>
      </c>
      <c r="J31" s="47" t="s">
        <v>115</v>
      </c>
      <c r="K31" s="46" t="s">
        <v>117</v>
      </c>
      <c r="L31" s="46"/>
      <c r="M31" s="170">
        <f t="shared" si="4"/>
        <v>166</v>
      </c>
      <c r="N31" s="175"/>
      <c r="O31" s="23"/>
      <c r="P31" s="42" t="s">
        <v>275</v>
      </c>
      <c r="Q31" s="22"/>
      <c r="R31" s="22"/>
      <c r="S31" s="48"/>
      <c r="T31" s="48"/>
      <c r="U31" s="48"/>
      <c r="V31" s="49"/>
      <c r="W31" s="49"/>
      <c r="X31" s="49"/>
      <c r="Y31" s="48"/>
      <c r="Z31" s="48"/>
      <c r="AA31" s="48"/>
      <c r="AB31" s="199"/>
    </row>
    <row r="32" spans="1:28" s="50" customFormat="1" ht="18.75">
      <c r="A32" s="190" t="s">
        <v>185</v>
      </c>
      <c r="B32" s="31" t="s">
        <v>28</v>
      </c>
      <c r="C32" s="32" t="s">
        <v>52</v>
      </c>
      <c r="D32" s="32"/>
      <c r="E32" s="32"/>
      <c r="F32" s="33"/>
      <c r="G32" s="21">
        <v>6</v>
      </c>
      <c r="H32" s="21">
        <f>G32*30</f>
        <v>180</v>
      </c>
      <c r="I32" s="23">
        <v>14</v>
      </c>
      <c r="J32" s="47" t="s">
        <v>115</v>
      </c>
      <c r="K32" s="46" t="s">
        <v>117</v>
      </c>
      <c r="L32" s="46"/>
      <c r="M32" s="170">
        <f t="shared" si="4"/>
        <v>166</v>
      </c>
      <c r="N32" s="175"/>
      <c r="O32" s="23"/>
      <c r="P32" s="22"/>
      <c r="Q32" s="22" t="s">
        <v>275</v>
      </c>
      <c r="R32" s="22"/>
      <c r="S32" s="48"/>
      <c r="T32" s="48"/>
      <c r="U32" s="48"/>
      <c r="V32" s="49"/>
      <c r="W32" s="49"/>
      <c r="X32" s="49"/>
      <c r="Y32" s="48"/>
      <c r="Z32" s="48"/>
      <c r="AA32" s="48"/>
      <c r="AB32" s="199"/>
    </row>
    <row r="33" spans="1:28" s="37" customFormat="1" ht="19.5" thickBot="1">
      <c r="A33" s="190" t="s">
        <v>152</v>
      </c>
      <c r="B33" s="31" t="s">
        <v>29</v>
      </c>
      <c r="C33" s="30">
        <v>1</v>
      </c>
      <c r="D33" s="32"/>
      <c r="E33" s="32"/>
      <c r="F33" s="33"/>
      <c r="G33" s="21">
        <v>3</v>
      </c>
      <c r="H33" s="21">
        <f>G33*30</f>
        <v>90</v>
      </c>
      <c r="I33" s="23">
        <v>6</v>
      </c>
      <c r="J33" s="22" t="s">
        <v>41</v>
      </c>
      <c r="K33" s="22"/>
      <c r="L33" s="22" t="s">
        <v>271</v>
      </c>
      <c r="M33" s="170">
        <f t="shared" si="4"/>
        <v>84</v>
      </c>
      <c r="N33" s="190" t="s">
        <v>116</v>
      </c>
      <c r="O33" s="24"/>
      <c r="P33" s="22"/>
      <c r="Q33" s="22"/>
      <c r="R33" s="22"/>
      <c r="S33" s="22"/>
      <c r="T33" s="22"/>
      <c r="U33" s="22"/>
      <c r="V33" s="34"/>
      <c r="W33" s="35"/>
      <c r="X33" s="35"/>
      <c r="Y33" s="36"/>
      <c r="Z33" s="36"/>
      <c r="AA33" s="36"/>
      <c r="AB33" s="109"/>
    </row>
    <row r="34" spans="1:28" s="20" customFormat="1" ht="19.5" customHeight="1" thickBot="1">
      <c r="A34" s="523" t="s">
        <v>85</v>
      </c>
      <c r="B34" s="524"/>
      <c r="C34" s="186"/>
      <c r="D34" s="67"/>
      <c r="E34" s="67"/>
      <c r="F34" s="187"/>
      <c r="G34" s="369">
        <f>G33+G30+G29+G26+G22+G21+G20</f>
        <v>55</v>
      </c>
      <c r="H34" s="370">
        <f>H33+H30+H29+H26+H22+H21+H20</f>
        <v>1650</v>
      </c>
      <c r="I34" s="371">
        <f>I33+I30+I29+I26+I22+I21+I20</f>
        <v>118</v>
      </c>
      <c r="J34" s="370"/>
      <c r="K34" s="370"/>
      <c r="L34" s="370"/>
      <c r="M34" s="372">
        <f>M33+M30+M29+M26+M22+M21+M20</f>
        <v>1532</v>
      </c>
      <c r="N34" s="373" t="s">
        <v>279</v>
      </c>
      <c r="O34" s="374"/>
      <c r="P34" s="374" t="s">
        <v>280</v>
      </c>
      <c r="Q34" s="374" t="s">
        <v>281</v>
      </c>
      <c r="R34" s="374"/>
      <c r="S34" s="374"/>
      <c r="T34" s="374"/>
      <c r="U34" s="374"/>
      <c r="V34" s="68"/>
      <c r="W34" s="68"/>
      <c r="X34" s="68"/>
      <c r="Y34" s="375"/>
      <c r="Z34" s="375"/>
      <c r="AA34" s="375"/>
      <c r="AB34" s="376"/>
    </row>
    <row r="35" spans="1:28" s="37" customFormat="1" ht="20.25" thickBot="1">
      <c r="A35" s="587" t="s">
        <v>86</v>
      </c>
      <c r="B35" s="588"/>
      <c r="C35" s="588"/>
      <c r="D35" s="588"/>
      <c r="E35" s="588"/>
      <c r="F35" s="588"/>
      <c r="G35" s="588"/>
      <c r="H35" s="588"/>
      <c r="I35" s="588"/>
      <c r="J35" s="588"/>
      <c r="K35" s="588"/>
      <c r="L35" s="588"/>
      <c r="M35" s="588"/>
      <c r="N35" s="588"/>
      <c r="O35" s="588"/>
      <c r="P35" s="588"/>
      <c r="Q35" s="588"/>
      <c r="R35" s="588"/>
      <c r="S35" s="588"/>
      <c r="T35" s="588"/>
      <c r="U35" s="588"/>
      <c r="V35" s="588"/>
      <c r="W35" s="588"/>
      <c r="X35" s="588"/>
      <c r="Y35" s="588"/>
      <c r="Z35" s="588"/>
      <c r="AA35" s="588"/>
      <c r="AB35" s="589"/>
    </row>
    <row r="36" spans="1:28" s="37" customFormat="1" ht="37.5">
      <c r="A36" s="188" t="s">
        <v>153</v>
      </c>
      <c r="B36" s="211" t="s">
        <v>60</v>
      </c>
      <c r="C36" s="212"/>
      <c r="D36" s="213"/>
      <c r="E36" s="213"/>
      <c r="F36" s="214"/>
      <c r="G36" s="167">
        <f>G37+G38</f>
        <v>6</v>
      </c>
      <c r="H36" s="167">
        <f aca="true" t="shared" si="7" ref="H36:H52">G36*30</f>
        <v>180</v>
      </c>
      <c r="I36" s="169">
        <f>J36+K36+L36</f>
        <v>18</v>
      </c>
      <c r="J36" s="215" t="s">
        <v>43</v>
      </c>
      <c r="K36" s="215" t="s">
        <v>276</v>
      </c>
      <c r="L36" s="215" t="s">
        <v>52</v>
      </c>
      <c r="M36" s="189">
        <f aca="true" t="shared" si="8" ref="M36:M53">H36-I36</f>
        <v>162</v>
      </c>
      <c r="N36" s="209"/>
      <c r="O36" s="75"/>
      <c r="P36" s="76"/>
      <c r="Q36" s="76"/>
      <c r="R36" s="76"/>
      <c r="S36" s="76"/>
      <c r="T36" s="77"/>
      <c r="U36" s="77"/>
      <c r="V36" s="78"/>
      <c r="W36" s="78"/>
      <c r="X36" s="78"/>
      <c r="Y36" s="79"/>
      <c r="Z36" s="79"/>
      <c r="AA36" s="79"/>
      <c r="AB36" s="80"/>
    </row>
    <row r="37" spans="1:28" s="37" customFormat="1" ht="37.5">
      <c r="A37" s="190" t="s">
        <v>155</v>
      </c>
      <c r="B37" s="38" t="s">
        <v>60</v>
      </c>
      <c r="C37" s="32"/>
      <c r="D37" s="30">
        <v>10</v>
      </c>
      <c r="E37" s="30"/>
      <c r="F37" s="33"/>
      <c r="G37" s="21">
        <v>3</v>
      </c>
      <c r="H37" s="21">
        <f t="shared" si="7"/>
        <v>90</v>
      </c>
      <c r="I37" s="23">
        <v>12</v>
      </c>
      <c r="J37" s="27" t="s">
        <v>272</v>
      </c>
      <c r="K37" s="27"/>
      <c r="L37" s="27" t="s">
        <v>114</v>
      </c>
      <c r="M37" s="170">
        <f t="shared" si="8"/>
        <v>78</v>
      </c>
      <c r="N37" s="166"/>
      <c r="O37" s="23"/>
      <c r="P37" s="22"/>
      <c r="Q37" s="22"/>
      <c r="R37" s="22"/>
      <c r="S37" s="22"/>
      <c r="T37" s="27"/>
      <c r="U37" s="27"/>
      <c r="V37" s="24"/>
      <c r="W37" s="24" t="s">
        <v>112</v>
      </c>
      <c r="X37" s="24"/>
      <c r="Y37" s="34"/>
      <c r="Z37" s="34"/>
      <c r="AA37" s="34"/>
      <c r="AB37" s="35"/>
    </row>
    <row r="38" spans="1:28" s="37" customFormat="1" ht="37.5">
      <c r="A38" s="190" t="s">
        <v>156</v>
      </c>
      <c r="B38" s="38" t="s">
        <v>60</v>
      </c>
      <c r="C38" s="32" t="s">
        <v>43</v>
      </c>
      <c r="D38" s="30"/>
      <c r="E38" s="30"/>
      <c r="F38" s="33"/>
      <c r="G38" s="21">
        <v>3</v>
      </c>
      <c r="H38" s="21">
        <f t="shared" si="7"/>
        <v>90</v>
      </c>
      <c r="I38" s="23">
        <v>6</v>
      </c>
      <c r="J38" s="27" t="s">
        <v>41</v>
      </c>
      <c r="K38" s="27" t="s">
        <v>271</v>
      </c>
      <c r="L38" s="27"/>
      <c r="M38" s="170">
        <f t="shared" si="8"/>
        <v>84</v>
      </c>
      <c r="N38" s="166"/>
      <c r="O38" s="23"/>
      <c r="P38" s="22"/>
      <c r="Q38" s="22"/>
      <c r="R38" s="22"/>
      <c r="S38" s="22"/>
      <c r="T38" s="27"/>
      <c r="U38" s="27"/>
      <c r="V38" s="24"/>
      <c r="W38" s="24"/>
      <c r="X38" s="24"/>
      <c r="Y38" s="34" t="s">
        <v>116</v>
      </c>
      <c r="Z38" s="34"/>
      <c r="AA38" s="34"/>
      <c r="AB38" s="35"/>
    </row>
    <row r="39" spans="1:28" s="37" customFormat="1" ht="37.5">
      <c r="A39" s="190" t="s">
        <v>154</v>
      </c>
      <c r="B39" s="38" t="s">
        <v>100</v>
      </c>
      <c r="C39" s="32"/>
      <c r="D39" s="30"/>
      <c r="E39" s="30"/>
      <c r="F39" s="33"/>
      <c r="G39" s="21">
        <v>7.5</v>
      </c>
      <c r="H39" s="21">
        <f t="shared" si="7"/>
        <v>225</v>
      </c>
      <c r="I39" s="23">
        <f>J39+K39+L39</f>
        <v>18</v>
      </c>
      <c r="J39" s="22" t="s">
        <v>43</v>
      </c>
      <c r="K39" s="22"/>
      <c r="L39" s="22" t="s">
        <v>51</v>
      </c>
      <c r="M39" s="170">
        <f t="shared" si="8"/>
        <v>207</v>
      </c>
      <c r="N39" s="166"/>
      <c r="O39" s="23"/>
      <c r="P39" s="22"/>
      <c r="Q39" s="22"/>
      <c r="R39" s="22"/>
      <c r="S39" s="34"/>
      <c r="T39" s="22"/>
      <c r="U39" s="22"/>
      <c r="V39" s="36"/>
      <c r="W39" s="34"/>
      <c r="X39" s="34"/>
      <c r="Y39" s="52"/>
      <c r="Z39" s="52"/>
      <c r="AA39" s="52"/>
      <c r="AB39" s="35"/>
    </row>
    <row r="40" spans="1:28" s="37" customFormat="1" ht="37.5">
      <c r="A40" s="190" t="s">
        <v>159</v>
      </c>
      <c r="B40" s="38" t="s">
        <v>100</v>
      </c>
      <c r="C40" s="32"/>
      <c r="D40" s="30">
        <v>6</v>
      </c>
      <c r="E40" s="30"/>
      <c r="F40" s="33"/>
      <c r="G40" s="21">
        <v>3</v>
      </c>
      <c r="H40" s="21">
        <f t="shared" si="7"/>
        <v>90</v>
      </c>
      <c r="I40" s="23">
        <v>12</v>
      </c>
      <c r="J40" s="27" t="s">
        <v>272</v>
      </c>
      <c r="K40" s="27"/>
      <c r="L40" s="27" t="s">
        <v>114</v>
      </c>
      <c r="M40" s="170">
        <f t="shared" si="8"/>
        <v>78</v>
      </c>
      <c r="N40" s="166"/>
      <c r="O40" s="23"/>
      <c r="P40" s="22"/>
      <c r="Q40" s="22"/>
      <c r="R40" s="22"/>
      <c r="S40" s="34" t="s">
        <v>112</v>
      </c>
      <c r="T40" s="22"/>
      <c r="U40" s="22"/>
      <c r="V40" s="36"/>
      <c r="W40" s="34"/>
      <c r="X40" s="34"/>
      <c r="Y40" s="52"/>
      <c r="Z40" s="52"/>
      <c r="AA40" s="52"/>
      <c r="AB40" s="35"/>
    </row>
    <row r="41" spans="1:28" s="37" customFormat="1" ht="37.5">
      <c r="A41" s="190" t="s">
        <v>160</v>
      </c>
      <c r="B41" s="38" t="s">
        <v>100</v>
      </c>
      <c r="C41" s="32" t="s">
        <v>63</v>
      </c>
      <c r="D41" s="30"/>
      <c r="E41" s="30"/>
      <c r="F41" s="33"/>
      <c r="G41" s="21">
        <v>3</v>
      </c>
      <c r="H41" s="21">
        <f t="shared" si="7"/>
        <v>90</v>
      </c>
      <c r="I41" s="23">
        <v>6</v>
      </c>
      <c r="J41" s="27" t="s">
        <v>41</v>
      </c>
      <c r="K41" s="27"/>
      <c r="L41" s="27" t="s">
        <v>271</v>
      </c>
      <c r="M41" s="170">
        <f t="shared" si="8"/>
        <v>84</v>
      </c>
      <c r="N41" s="166"/>
      <c r="O41" s="23"/>
      <c r="P41" s="22"/>
      <c r="Q41" s="22"/>
      <c r="R41" s="22"/>
      <c r="S41" s="34"/>
      <c r="T41" s="42" t="s">
        <v>116</v>
      </c>
      <c r="U41" s="42"/>
      <c r="V41" s="36"/>
      <c r="W41" s="34"/>
      <c r="X41" s="34"/>
      <c r="Y41" s="52"/>
      <c r="Z41" s="52"/>
      <c r="AA41" s="52"/>
      <c r="AB41" s="35"/>
    </row>
    <row r="42" spans="1:28" s="37" customFormat="1" ht="38.25" customHeight="1">
      <c r="A42" s="190" t="s">
        <v>161</v>
      </c>
      <c r="B42" s="38" t="s">
        <v>178</v>
      </c>
      <c r="C42" s="32"/>
      <c r="D42" s="30"/>
      <c r="E42" s="30"/>
      <c r="F42" s="33">
        <v>7</v>
      </c>
      <c r="G42" s="21">
        <v>1</v>
      </c>
      <c r="H42" s="21">
        <f t="shared" si="7"/>
        <v>30</v>
      </c>
      <c r="I42" s="23">
        <v>4</v>
      </c>
      <c r="J42" s="22"/>
      <c r="K42" s="22"/>
      <c r="L42" s="22" t="s">
        <v>41</v>
      </c>
      <c r="M42" s="170">
        <f t="shared" si="8"/>
        <v>26</v>
      </c>
      <c r="N42" s="166"/>
      <c r="O42" s="23"/>
      <c r="P42" s="22"/>
      <c r="Q42" s="22"/>
      <c r="R42" s="22"/>
      <c r="S42" s="22"/>
      <c r="T42" s="34" t="s">
        <v>41</v>
      </c>
      <c r="U42" s="34"/>
      <c r="V42" s="36"/>
      <c r="W42" s="34"/>
      <c r="X42" s="34"/>
      <c r="Y42" s="52"/>
      <c r="Z42" s="52"/>
      <c r="AA42" s="52"/>
      <c r="AB42" s="35"/>
    </row>
    <row r="43" spans="1:28" s="37" customFormat="1" ht="38.25" customHeight="1">
      <c r="A43" s="190" t="s">
        <v>157</v>
      </c>
      <c r="B43" s="51" t="s">
        <v>46</v>
      </c>
      <c r="C43" s="30"/>
      <c r="D43" s="39" t="s">
        <v>52</v>
      </c>
      <c r="E43" s="32"/>
      <c r="F43" s="33"/>
      <c r="G43" s="21">
        <v>5</v>
      </c>
      <c r="H43" s="21">
        <f>G43*30</f>
        <v>150</v>
      </c>
      <c r="I43" s="23">
        <v>12</v>
      </c>
      <c r="J43" s="27" t="s">
        <v>272</v>
      </c>
      <c r="K43" s="27"/>
      <c r="L43" s="27" t="s">
        <v>114</v>
      </c>
      <c r="M43" s="170">
        <f>H43-I43</f>
        <v>138</v>
      </c>
      <c r="N43" s="166"/>
      <c r="O43" s="23"/>
      <c r="P43" s="22"/>
      <c r="Q43" s="34" t="s">
        <v>112</v>
      </c>
      <c r="R43" s="42"/>
      <c r="S43" s="22"/>
      <c r="T43" s="22"/>
      <c r="U43" s="22"/>
      <c r="V43" s="34"/>
      <c r="W43" s="34"/>
      <c r="X43" s="34"/>
      <c r="Y43" s="52"/>
      <c r="Z43" s="52"/>
      <c r="AA43" s="52"/>
      <c r="AB43" s="35"/>
    </row>
    <row r="44" spans="1:28" s="37" customFormat="1" ht="37.5">
      <c r="A44" s="190" t="s">
        <v>158</v>
      </c>
      <c r="B44" s="38" t="s">
        <v>37</v>
      </c>
      <c r="C44" s="32" t="s">
        <v>43</v>
      </c>
      <c r="D44" s="30"/>
      <c r="E44" s="30"/>
      <c r="F44" s="33"/>
      <c r="G44" s="21">
        <v>5</v>
      </c>
      <c r="H44" s="21">
        <f t="shared" si="7"/>
        <v>150</v>
      </c>
      <c r="I44" s="28">
        <v>8</v>
      </c>
      <c r="J44" s="27" t="s">
        <v>111</v>
      </c>
      <c r="K44" s="27" t="s">
        <v>113</v>
      </c>
      <c r="L44" s="27"/>
      <c r="M44" s="170">
        <f t="shared" si="8"/>
        <v>142</v>
      </c>
      <c r="N44" s="166"/>
      <c r="O44" s="23"/>
      <c r="P44" s="22"/>
      <c r="Q44" s="22"/>
      <c r="R44" s="22"/>
      <c r="S44" s="22"/>
      <c r="T44" s="27"/>
      <c r="U44" s="27"/>
      <c r="V44" s="24"/>
      <c r="W44" s="24"/>
      <c r="X44" s="24"/>
      <c r="Y44" s="34" t="s">
        <v>115</v>
      </c>
      <c r="Z44" s="34"/>
      <c r="AA44" s="34"/>
      <c r="AB44" s="35"/>
    </row>
    <row r="45" spans="1:28" s="37" customFormat="1" ht="37.5">
      <c r="A45" s="190" t="s">
        <v>162</v>
      </c>
      <c r="B45" s="38" t="s">
        <v>59</v>
      </c>
      <c r="C45" s="32" t="s">
        <v>44</v>
      </c>
      <c r="D45" s="30"/>
      <c r="E45" s="30"/>
      <c r="F45" s="33"/>
      <c r="G45" s="21">
        <v>3</v>
      </c>
      <c r="H45" s="21">
        <f t="shared" si="7"/>
        <v>90</v>
      </c>
      <c r="I45" s="23">
        <v>6</v>
      </c>
      <c r="J45" s="27" t="s">
        <v>41</v>
      </c>
      <c r="K45" s="27"/>
      <c r="L45" s="27" t="s">
        <v>271</v>
      </c>
      <c r="M45" s="170">
        <f t="shared" si="8"/>
        <v>84</v>
      </c>
      <c r="N45" s="166"/>
      <c r="O45" s="23"/>
      <c r="P45" s="22"/>
      <c r="Q45" s="22" t="s">
        <v>58</v>
      </c>
      <c r="R45" s="22"/>
      <c r="S45" s="22"/>
      <c r="T45" s="22"/>
      <c r="U45" s="22"/>
      <c r="V45" s="34" t="s">
        <v>116</v>
      </c>
      <c r="W45" s="34"/>
      <c r="X45" s="34"/>
      <c r="Y45" s="34"/>
      <c r="Z45" s="52"/>
      <c r="AA45" s="52"/>
      <c r="AB45" s="35"/>
    </row>
    <row r="46" spans="1:28" s="60" customFormat="1" ht="37.5">
      <c r="A46" s="190" t="s">
        <v>163</v>
      </c>
      <c r="B46" s="292" t="s">
        <v>186</v>
      </c>
      <c r="C46" s="53"/>
      <c r="D46" s="45"/>
      <c r="E46" s="45"/>
      <c r="F46" s="54"/>
      <c r="G46" s="1">
        <f>G47+G48</f>
        <v>4</v>
      </c>
      <c r="H46" s="21">
        <f t="shared" si="7"/>
        <v>120</v>
      </c>
      <c r="I46" s="55">
        <v>4</v>
      </c>
      <c r="J46" s="27" t="s">
        <v>41</v>
      </c>
      <c r="K46" s="27"/>
      <c r="L46" s="27"/>
      <c r="M46" s="294">
        <f t="shared" si="8"/>
        <v>116</v>
      </c>
      <c r="N46" s="210"/>
      <c r="O46" s="55"/>
      <c r="P46" s="56"/>
      <c r="Q46" s="56"/>
      <c r="R46" s="56"/>
      <c r="S46" s="56"/>
      <c r="T46" s="56"/>
      <c r="U46" s="56"/>
      <c r="V46" s="57"/>
      <c r="W46" s="57"/>
      <c r="X46" s="57"/>
      <c r="Y46" s="57"/>
      <c r="Z46" s="57"/>
      <c r="AA46" s="58"/>
      <c r="AB46" s="59"/>
    </row>
    <row r="47" spans="1:28" s="60" customFormat="1" ht="18.75">
      <c r="A47" s="280" t="s">
        <v>187</v>
      </c>
      <c r="B47" s="296" t="s">
        <v>222</v>
      </c>
      <c r="C47" s="53"/>
      <c r="D47" s="78" t="s">
        <v>74</v>
      </c>
      <c r="E47" s="78"/>
      <c r="F47" s="78"/>
      <c r="G47" s="71">
        <v>2</v>
      </c>
      <c r="H47" s="71">
        <f>G47*30</f>
        <v>60</v>
      </c>
      <c r="I47" s="75"/>
      <c r="J47" s="77"/>
      <c r="K47" s="77"/>
      <c r="L47" s="77"/>
      <c r="M47" s="295">
        <f>H47-I47</f>
        <v>60</v>
      </c>
      <c r="N47" s="253"/>
      <c r="O47" s="78"/>
      <c r="P47" s="78"/>
      <c r="Q47" s="56"/>
      <c r="R47" s="56"/>
      <c r="S47" s="56"/>
      <c r="T47" s="56"/>
      <c r="U47" s="56"/>
      <c r="V47" s="57"/>
      <c r="W47" s="57"/>
      <c r="X47" s="57"/>
      <c r="Y47" s="57"/>
      <c r="Z47" s="57"/>
      <c r="AA47" s="58"/>
      <c r="AB47" s="59"/>
    </row>
    <row r="48" spans="1:28" s="60" customFormat="1" ht="18.75">
      <c r="A48" s="280" t="s">
        <v>188</v>
      </c>
      <c r="B48" s="293" t="s">
        <v>189</v>
      </c>
      <c r="C48" s="53" t="s">
        <v>45</v>
      </c>
      <c r="D48" s="45"/>
      <c r="E48" s="45"/>
      <c r="F48" s="54"/>
      <c r="G48" s="1">
        <v>2</v>
      </c>
      <c r="H48" s="21">
        <f t="shared" si="7"/>
        <v>60</v>
      </c>
      <c r="I48" s="55">
        <v>4</v>
      </c>
      <c r="J48" s="27" t="s">
        <v>41</v>
      </c>
      <c r="K48" s="27"/>
      <c r="L48" s="27"/>
      <c r="M48" s="294">
        <f>H48-I48</f>
        <v>56</v>
      </c>
      <c r="N48" s="210"/>
      <c r="O48" s="55"/>
      <c r="P48" s="56"/>
      <c r="Q48" s="56"/>
      <c r="R48" s="56"/>
      <c r="S48" s="56"/>
      <c r="T48" s="56"/>
      <c r="U48" s="56"/>
      <c r="V48" s="57"/>
      <c r="W48" s="57"/>
      <c r="X48" s="57"/>
      <c r="Y48" s="57"/>
      <c r="Z48" s="24" t="s">
        <v>41</v>
      </c>
      <c r="AA48" s="58"/>
      <c r="AB48" s="59"/>
    </row>
    <row r="49" spans="1:28" s="37" customFormat="1" ht="37.5">
      <c r="A49" s="190" t="s">
        <v>164</v>
      </c>
      <c r="B49" s="38" t="s">
        <v>61</v>
      </c>
      <c r="C49" s="32"/>
      <c r="D49" s="30"/>
      <c r="E49" s="30"/>
      <c r="F49" s="33"/>
      <c r="G49" s="21">
        <f>G50+G51</f>
        <v>5.5</v>
      </c>
      <c r="H49" s="21">
        <f t="shared" si="7"/>
        <v>165</v>
      </c>
      <c r="I49" s="23">
        <f>J49+K49+L49</f>
        <v>18</v>
      </c>
      <c r="J49" s="27" t="s">
        <v>43</v>
      </c>
      <c r="K49" s="27"/>
      <c r="L49" s="27" t="s">
        <v>51</v>
      </c>
      <c r="M49" s="170">
        <f t="shared" si="8"/>
        <v>147</v>
      </c>
      <c r="N49" s="166"/>
      <c r="O49" s="23"/>
      <c r="P49" s="22"/>
      <c r="Q49" s="22"/>
      <c r="R49" s="22"/>
      <c r="S49" s="22"/>
      <c r="T49" s="27"/>
      <c r="U49" s="27"/>
      <c r="V49" s="24"/>
      <c r="W49" s="24"/>
      <c r="X49" s="24"/>
      <c r="Y49" s="34"/>
      <c r="Z49" s="34"/>
      <c r="AA49" s="34"/>
      <c r="AB49" s="35"/>
    </row>
    <row r="50" spans="1:28" s="37" customFormat="1" ht="37.5">
      <c r="A50" s="190" t="s">
        <v>166</v>
      </c>
      <c r="B50" s="38" t="s">
        <v>61</v>
      </c>
      <c r="C50" s="32"/>
      <c r="D50" s="30">
        <v>12</v>
      </c>
      <c r="E50" s="30"/>
      <c r="F50" s="33"/>
      <c r="G50" s="21">
        <v>3.5</v>
      </c>
      <c r="H50" s="21">
        <f t="shared" si="7"/>
        <v>105</v>
      </c>
      <c r="I50" s="23">
        <v>12</v>
      </c>
      <c r="J50" s="27" t="s">
        <v>272</v>
      </c>
      <c r="K50" s="27"/>
      <c r="L50" s="27" t="s">
        <v>114</v>
      </c>
      <c r="M50" s="170">
        <f t="shared" si="8"/>
        <v>93</v>
      </c>
      <c r="N50" s="166"/>
      <c r="O50" s="23"/>
      <c r="P50" s="22"/>
      <c r="Q50" s="22"/>
      <c r="R50" s="22"/>
      <c r="S50" s="22"/>
      <c r="T50" s="27"/>
      <c r="U50" s="27"/>
      <c r="V50" s="24"/>
      <c r="W50" s="24"/>
      <c r="X50" s="24"/>
      <c r="Y50" s="34" t="s">
        <v>112</v>
      </c>
      <c r="Z50" s="34"/>
      <c r="AA50" s="34"/>
      <c r="AB50" s="35"/>
    </row>
    <row r="51" spans="1:28" s="50" customFormat="1" ht="37.5">
      <c r="A51" s="190" t="s">
        <v>167</v>
      </c>
      <c r="B51" s="38" t="s">
        <v>61</v>
      </c>
      <c r="C51" s="32" t="s">
        <v>45</v>
      </c>
      <c r="D51" s="30"/>
      <c r="E51" s="30"/>
      <c r="F51" s="33"/>
      <c r="G51" s="21">
        <v>2</v>
      </c>
      <c r="H51" s="21">
        <f t="shared" si="7"/>
        <v>60</v>
      </c>
      <c r="I51" s="23">
        <v>6</v>
      </c>
      <c r="J51" s="27" t="s">
        <v>41</v>
      </c>
      <c r="K51" s="27"/>
      <c r="L51" s="27" t="s">
        <v>271</v>
      </c>
      <c r="M51" s="170">
        <f t="shared" si="8"/>
        <v>54</v>
      </c>
      <c r="N51" s="166"/>
      <c r="O51" s="23"/>
      <c r="P51" s="22"/>
      <c r="Q51" s="22"/>
      <c r="R51" s="22"/>
      <c r="S51" s="22"/>
      <c r="T51" s="27"/>
      <c r="U51" s="27"/>
      <c r="V51" s="24"/>
      <c r="W51" s="24"/>
      <c r="X51" s="24"/>
      <c r="Y51" s="34"/>
      <c r="Z51" s="34" t="s">
        <v>116</v>
      </c>
      <c r="AA51" s="34"/>
      <c r="AB51" s="35"/>
    </row>
    <row r="52" spans="1:28" s="50" customFormat="1" ht="19.5" customHeight="1">
      <c r="A52" s="190" t="s">
        <v>165</v>
      </c>
      <c r="B52" s="51" t="s">
        <v>33</v>
      </c>
      <c r="C52" s="30"/>
      <c r="D52" s="32"/>
      <c r="E52" s="32"/>
      <c r="F52" s="33"/>
      <c r="G52" s="108">
        <f>G53+G54+G55</f>
        <v>11</v>
      </c>
      <c r="H52" s="21">
        <f t="shared" si="7"/>
        <v>330</v>
      </c>
      <c r="I52" s="23">
        <f>I53+I54+I55</f>
        <v>28</v>
      </c>
      <c r="J52" s="21">
        <v>16</v>
      </c>
      <c r="K52" s="21"/>
      <c r="L52" s="21">
        <v>12</v>
      </c>
      <c r="M52" s="195">
        <f>M53+M54</f>
        <v>276</v>
      </c>
      <c r="N52" s="166"/>
      <c r="O52" s="23"/>
      <c r="P52" s="22"/>
      <c r="Q52" s="22"/>
      <c r="R52" s="22"/>
      <c r="S52" s="22"/>
      <c r="T52" s="22"/>
      <c r="U52" s="22"/>
      <c r="V52" s="52"/>
      <c r="W52" s="34"/>
      <c r="X52" s="34"/>
      <c r="Y52" s="36"/>
      <c r="Z52" s="52"/>
      <c r="AA52" s="52"/>
      <c r="AB52" s="35"/>
    </row>
    <row r="53" spans="1:28" s="50" customFormat="1" ht="19.5" customHeight="1">
      <c r="A53" s="190" t="s">
        <v>168</v>
      </c>
      <c r="B53" s="51" t="s">
        <v>33</v>
      </c>
      <c r="C53" s="30"/>
      <c r="D53" s="32" t="s">
        <v>44</v>
      </c>
      <c r="E53" s="32"/>
      <c r="F53" s="33"/>
      <c r="G53" s="21">
        <v>5</v>
      </c>
      <c r="H53" s="21">
        <f>G53*30</f>
        <v>150</v>
      </c>
      <c r="I53" s="23">
        <v>12</v>
      </c>
      <c r="J53" s="27" t="s">
        <v>272</v>
      </c>
      <c r="K53" s="27"/>
      <c r="L53" s="27" t="s">
        <v>114</v>
      </c>
      <c r="M53" s="170">
        <f t="shared" si="8"/>
        <v>138</v>
      </c>
      <c r="N53" s="166"/>
      <c r="O53" s="23"/>
      <c r="P53" s="22"/>
      <c r="Q53" s="22"/>
      <c r="R53" s="22"/>
      <c r="S53" s="22"/>
      <c r="T53" s="22"/>
      <c r="U53" s="22"/>
      <c r="V53" s="34" t="s">
        <v>112</v>
      </c>
      <c r="W53" s="34"/>
      <c r="X53" s="34"/>
      <c r="Y53" s="36"/>
      <c r="Z53" s="52"/>
      <c r="AA53" s="52"/>
      <c r="AB53" s="35"/>
    </row>
    <row r="54" spans="1:28" s="37" customFormat="1" ht="19.5" customHeight="1">
      <c r="A54" s="190" t="s">
        <v>169</v>
      </c>
      <c r="B54" s="51" t="s">
        <v>33</v>
      </c>
      <c r="C54" s="30">
        <v>10</v>
      </c>
      <c r="D54" s="32"/>
      <c r="E54" s="32"/>
      <c r="F54" s="33"/>
      <c r="G54" s="21">
        <v>5</v>
      </c>
      <c r="H54" s="21">
        <f aca="true" t="shared" si="9" ref="H54:H59">G54*30</f>
        <v>150</v>
      </c>
      <c r="I54" s="23">
        <v>12</v>
      </c>
      <c r="J54" s="27" t="s">
        <v>272</v>
      </c>
      <c r="K54" s="27"/>
      <c r="L54" s="27" t="s">
        <v>114</v>
      </c>
      <c r="M54" s="170">
        <f aca="true" t="shared" si="10" ref="M54:M59">H54-I54</f>
        <v>138</v>
      </c>
      <c r="N54" s="166"/>
      <c r="O54" s="23"/>
      <c r="P54" s="22"/>
      <c r="Q54" s="22"/>
      <c r="R54" s="22"/>
      <c r="S54" s="22"/>
      <c r="T54" s="22"/>
      <c r="U54" s="22"/>
      <c r="V54" s="52"/>
      <c r="W54" s="34" t="s">
        <v>112</v>
      </c>
      <c r="X54" s="34"/>
      <c r="Y54" s="36"/>
      <c r="Z54" s="52"/>
      <c r="AA54" s="52"/>
      <c r="AB54" s="35"/>
    </row>
    <row r="55" spans="1:28" s="37" customFormat="1" ht="37.5">
      <c r="A55" s="190" t="s">
        <v>170</v>
      </c>
      <c r="B55" s="51" t="s">
        <v>176</v>
      </c>
      <c r="C55" s="30"/>
      <c r="D55" s="32"/>
      <c r="E55" s="32"/>
      <c r="F55" s="33">
        <v>10</v>
      </c>
      <c r="G55" s="21">
        <v>1</v>
      </c>
      <c r="H55" s="21">
        <f t="shared" si="9"/>
        <v>30</v>
      </c>
      <c r="I55" s="23">
        <v>4</v>
      </c>
      <c r="J55" s="22"/>
      <c r="K55" s="22"/>
      <c r="L55" s="22" t="s">
        <v>41</v>
      </c>
      <c r="M55" s="170">
        <f t="shared" si="10"/>
        <v>26</v>
      </c>
      <c r="N55" s="166"/>
      <c r="O55" s="23"/>
      <c r="P55" s="22"/>
      <c r="Q55" s="22"/>
      <c r="R55" s="22"/>
      <c r="S55" s="22"/>
      <c r="T55" s="22"/>
      <c r="U55" s="22"/>
      <c r="V55" s="34"/>
      <c r="W55" s="34" t="s">
        <v>41</v>
      </c>
      <c r="X55" s="34"/>
      <c r="Y55" s="36"/>
      <c r="Z55" s="52"/>
      <c r="AA55" s="52"/>
      <c r="AB55" s="35"/>
    </row>
    <row r="56" spans="1:28" s="37" customFormat="1" ht="19.5" customHeight="1">
      <c r="A56" s="190" t="s">
        <v>171</v>
      </c>
      <c r="B56" s="38" t="s">
        <v>35</v>
      </c>
      <c r="C56" s="32"/>
      <c r="D56" s="30"/>
      <c r="E56" s="30"/>
      <c r="F56" s="33"/>
      <c r="G56" s="21">
        <v>7</v>
      </c>
      <c r="H56" s="21">
        <f t="shared" si="9"/>
        <v>210</v>
      </c>
      <c r="I56" s="23">
        <f>J56+K56+L56</f>
        <v>22</v>
      </c>
      <c r="J56" s="27" t="s">
        <v>43</v>
      </c>
      <c r="K56" s="27"/>
      <c r="L56" s="27" t="s">
        <v>42</v>
      </c>
      <c r="M56" s="170">
        <f>H56-I56</f>
        <v>188</v>
      </c>
      <c r="N56" s="166"/>
      <c r="O56" s="23"/>
      <c r="P56" s="22"/>
      <c r="Q56" s="22"/>
      <c r="R56" s="22"/>
      <c r="S56" s="22"/>
      <c r="T56" s="27"/>
      <c r="U56" s="27"/>
      <c r="V56" s="24"/>
      <c r="W56" s="24"/>
      <c r="X56" s="24"/>
      <c r="Y56" s="52"/>
      <c r="Z56" s="52"/>
      <c r="AA56" s="52"/>
      <c r="AB56" s="35"/>
    </row>
    <row r="57" spans="1:28" s="50" customFormat="1" ht="19.5" customHeight="1">
      <c r="A57" s="190" t="s">
        <v>172</v>
      </c>
      <c r="B57" s="38" t="s">
        <v>35</v>
      </c>
      <c r="C57" s="32"/>
      <c r="D57" s="30">
        <v>7</v>
      </c>
      <c r="E57" s="30"/>
      <c r="F57" s="33"/>
      <c r="G57" s="21">
        <v>3.5</v>
      </c>
      <c r="H57" s="21">
        <f t="shared" si="9"/>
        <v>105</v>
      </c>
      <c r="I57" s="23">
        <v>12</v>
      </c>
      <c r="J57" s="27" t="s">
        <v>272</v>
      </c>
      <c r="K57" s="27"/>
      <c r="L57" s="27" t="s">
        <v>114</v>
      </c>
      <c r="M57" s="170">
        <f>H57-I57</f>
        <v>93</v>
      </c>
      <c r="N57" s="166"/>
      <c r="O57" s="23"/>
      <c r="P57" s="22"/>
      <c r="Q57" s="22"/>
      <c r="R57" s="22"/>
      <c r="S57" s="22"/>
      <c r="T57" s="34" t="s">
        <v>112</v>
      </c>
      <c r="U57" s="27"/>
      <c r="V57" s="24"/>
      <c r="W57" s="24"/>
      <c r="X57" s="24"/>
      <c r="Y57" s="52"/>
      <c r="Z57" s="52"/>
      <c r="AA57" s="52"/>
      <c r="AB57" s="35"/>
    </row>
    <row r="58" spans="1:28" s="37" customFormat="1" ht="19.5" customHeight="1">
      <c r="A58" s="190" t="s">
        <v>173</v>
      </c>
      <c r="B58" s="38" t="s">
        <v>35</v>
      </c>
      <c r="C58" s="32" t="s">
        <v>44</v>
      </c>
      <c r="D58" s="30"/>
      <c r="E58" s="30"/>
      <c r="F58" s="33"/>
      <c r="G58" s="21">
        <v>3</v>
      </c>
      <c r="H58" s="21">
        <f t="shared" si="9"/>
        <v>90</v>
      </c>
      <c r="I58" s="23">
        <v>6</v>
      </c>
      <c r="J58" s="27" t="s">
        <v>41</v>
      </c>
      <c r="K58" s="27"/>
      <c r="L58" s="27" t="s">
        <v>271</v>
      </c>
      <c r="M58" s="170">
        <f t="shared" si="10"/>
        <v>84</v>
      </c>
      <c r="N58" s="166"/>
      <c r="O58" s="23"/>
      <c r="P58" s="22"/>
      <c r="Q58" s="22"/>
      <c r="R58" s="22"/>
      <c r="S58" s="22"/>
      <c r="T58" s="27"/>
      <c r="U58" s="27"/>
      <c r="V58" s="34" t="s">
        <v>112</v>
      </c>
      <c r="W58" s="24"/>
      <c r="X58" s="24"/>
      <c r="Y58" s="52"/>
      <c r="Z58" s="52"/>
      <c r="AA58" s="52"/>
      <c r="AB58" s="35"/>
    </row>
    <row r="59" spans="1:28" s="37" customFormat="1" ht="39.75" customHeight="1" thickBot="1">
      <c r="A59" s="200" t="s">
        <v>174</v>
      </c>
      <c r="B59" s="216" t="s">
        <v>177</v>
      </c>
      <c r="C59" s="203"/>
      <c r="D59" s="202"/>
      <c r="E59" s="202"/>
      <c r="F59" s="204">
        <v>9</v>
      </c>
      <c r="G59" s="177">
        <v>0.5</v>
      </c>
      <c r="H59" s="177">
        <f t="shared" si="9"/>
        <v>15</v>
      </c>
      <c r="I59" s="178">
        <v>4</v>
      </c>
      <c r="J59" s="181"/>
      <c r="K59" s="181"/>
      <c r="L59" s="181" t="s">
        <v>41</v>
      </c>
      <c r="M59" s="179">
        <f t="shared" si="10"/>
        <v>11</v>
      </c>
      <c r="N59" s="217"/>
      <c r="O59" s="178"/>
      <c r="P59" s="181"/>
      <c r="Q59" s="181"/>
      <c r="R59" s="181"/>
      <c r="S59" s="181"/>
      <c r="T59" s="181"/>
      <c r="U59" s="181"/>
      <c r="V59" s="34" t="s">
        <v>41</v>
      </c>
      <c r="W59" s="205"/>
      <c r="X59" s="205"/>
      <c r="Y59" s="205"/>
      <c r="Z59" s="218"/>
      <c r="AA59" s="218"/>
      <c r="AB59" s="206"/>
    </row>
    <row r="60" spans="1:28" s="37" customFormat="1" ht="18.75" customHeight="1" thickBot="1">
      <c r="A60" s="523" t="s">
        <v>87</v>
      </c>
      <c r="B60" s="524"/>
      <c r="C60" s="219"/>
      <c r="D60" s="219"/>
      <c r="E60" s="219"/>
      <c r="F60" s="146"/>
      <c r="G60" s="656">
        <f>G36+G43+G39+G44+G45+G46+G49+G52+G56</f>
        <v>54</v>
      </c>
      <c r="H60" s="656">
        <f>H36+H43+H39+H44+H45+H46+H49+H52+H56</f>
        <v>1620</v>
      </c>
      <c r="I60" s="656">
        <f>I36+I43+I39+I44+I45+I46+I49+I52+I56</f>
        <v>134</v>
      </c>
      <c r="J60" s="656"/>
      <c r="K60" s="656"/>
      <c r="L60" s="656"/>
      <c r="M60" s="656">
        <f>M36+M43+M39+M44+M45+M46+M49+M52+M56</f>
        <v>1460</v>
      </c>
      <c r="N60" s="657"/>
      <c r="O60" s="658"/>
      <c r="P60" s="623"/>
      <c r="Q60" s="623" t="s">
        <v>112</v>
      </c>
      <c r="R60" s="623"/>
      <c r="S60" s="623" t="s">
        <v>112</v>
      </c>
      <c r="T60" s="623" t="s">
        <v>282</v>
      </c>
      <c r="U60" s="623"/>
      <c r="V60" s="629" t="s">
        <v>283</v>
      </c>
      <c r="W60" s="629" t="s">
        <v>284</v>
      </c>
      <c r="X60" s="629"/>
      <c r="Y60" s="629" t="s">
        <v>285</v>
      </c>
      <c r="Z60" s="629" t="s">
        <v>273</v>
      </c>
      <c r="AA60" s="659"/>
      <c r="AB60" s="630"/>
    </row>
    <row r="61" spans="1:28" s="37" customFormat="1" ht="25.5" customHeight="1" thickBot="1">
      <c r="A61" s="551" t="s">
        <v>89</v>
      </c>
      <c r="B61" s="552"/>
      <c r="C61" s="63"/>
      <c r="D61" s="63"/>
      <c r="E61" s="63"/>
      <c r="F61" s="64"/>
      <c r="G61" s="621">
        <f>G18+G34+G60</f>
        <v>129</v>
      </c>
      <c r="H61" s="621">
        <f>H18+H34+H60</f>
        <v>3870</v>
      </c>
      <c r="I61" s="621">
        <f>I18+I34+I60</f>
        <v>276</v>
      </c>
      <c r="J61" s="621"/>
      <c r="K61" s="621"/>
      <c r="L61" s="621"/>
      <c r="M61" s="621">
        <f>M18+M34+M60</f>
        <v>3568</v>
      </c>
      <c r="N61" s="621"/>
      <c r="O61" s="621"/>
      <c r="P61" s="621"/>
      <c r="Q61" s="621"/>
      <c r="R61" s="621"/>
      <c r="S61" s="621"/>
      <c r="T61" s="621"/>
      <c r="U61" s="621"/>
      <c r="V61" s="621"/>
      <c r="W61" s="621"/>
      <c r="X61" s="621"/>
      <c r="Y61" s="621"/>
      <c r="Z61" s="621"/>
      <c r="AA61" s="621"/>
      <c r="AB61" s="634"/>
    </row>
    <row r="62" spans="1:28" s="37" customFormat="1" ht="24.75" customHeight="1" thickBot="1">
      <c r="A62" s="548" t="s">
        <v>190</v>
      </c>
      <c r="B62" s="549"/>
      <c r="C62" s="549"/>
      <c r="D62" s="549"/>
      <c r="E62" s="549"/>
      <c r="F62" s="549"/>
      <c r="G62" s="549"/>
      <c r="H62" s="549"/>
      <c r="I62" s="549"/>
      <c r="J62" s="549"/>
      <c r="K62" s="549"/>
      <c r="L62" s="549"/>
      <c r="M62" s="549"/>
      <c r="N62" s="549"/>
      <c r="O62" s="549"/>
      <c r="P62" s="549"/>
      <c r="Q62" s="549"/>
      <c r="R62" s="549"/>
      <c r="S62" s="549"/>
      <c r="T62" s="549"/>
      <c r="U62" s="549"/>
      <c r="V62" s="549"/>
      <c r="W62" s="549"/>
      <c r="X62" s="549"/>
      <c r="Y62" s="549"/>
      <c r="Z62" s="549"/>
      <c r="AA62" s="549"/>
      <c r="AB62" s="550"/>
    </row>
    <row r="63" spans="1:25" s="282" customFormat="1" ht="19.5" customHeight="1" thickBot="1">
      <c r="A63" s="578" t="s">
        <v>191</v>
      </c>
      <c r="B63" s="579"/>
      <c r="C63" s="579"/>
      <c r="D63" s="579"/>
      <c r="E63" s="579"/>
      <c r="F63" s="579"/>
      <c r="G63" s="579"/>
      <c r="H63" s="579"/>
      <c r="I63" s="579"/>
      <c r="J63" s="579"/>
      <c r="K63" s="579"/>
      <c r="L63" s="579"/>
      <c r="M63" s="579"/>
      <c r="N63" s="579"/>
      <c r="O63" s="579"/>
      <c r="P63" s="579"/>
      <c r="Q63" s="579"/>
      <c r="R63" s="579"/>
      <c r="S63" s="579"/>
      <c r="T63" s="579"/>
      <c r="U63" s="579"/>
      <c r="V63" s="579"/>
      <c r="W63" s="579"/>
      <c r="X63" s="579"/>
      <c r="Y63" s="580"/>
    </row>
    <row r="64" spans="1:28" s="37" customFormat="1" ht="36" customHeight="1">
      <c r="A64" s="24" t="s">
        <v>192</v>
      </c>
      <c r="B64" s="220" t="s">
        <v>79</v>
      </c>
      <c r="C64" s="221" t="s">
        <v>45</v>
      </c>
      <c r="D64" s="213"/>
      <c r="E64" s="213"/>
      <c r="F64" s="214"/>
      <c r="G64" s="167">
        <v>3</v>
      </c>
      <c r="H64" s="167">
        <f>G64*30</f>
        <v>90</v>
      </c>
      <c r="I64" s="169">
        <v>4</v>
      </c>
      <c r="J64" s="222" t="s">
        <v>41</v>
      </c>
      <c r="K64" s="222"/>
      <c r="L64" s="222"/>
      <c r="M64" s="189">
        <f>H64-I64</f>
        <v>86</v>
      </c>
      <c r="N64" s="171"/>
      <c r="O64" s="169"/>
      <c r="P64" s="168"/>
      <c r="Q64" s="168"/>
      <c r="R64" s="168"/>
      <c r="S64" s="168"/>
      <c r="T64" s="215"/>
      <c r="U64" s="215"/>
      <c r="V64" s="172"/>
      <c r="W64" s="172"/>
      <c r="X64" s="172"/>
      <c r="Y64" s="223"/>
      <c r="Z64" s="223" t="s">
        <v>41</v>
      </c>
      <c r="AA64" s="223"/>
      <c r="AB64" s="104"/>
    </row>
    <row r="65" spans="1:28" s="37" customFormat="1" ht="19.5" thickBot="1">
      <c r="A65" s="24" t="s">
        <v>193</v>
      </c>
      <c r="B65" s="277" t="s">
        <v>30</v>
      </c>
      <c r="C65" s="203" t="s">
        <v>51</v>
      </c>
      <c r="D65" s="202"/>
      <c r="E65" s="202"/>
      <c r="F65" s="204"/>
      <c r="G65" s="177">
        <v>5.5</v>
      </c>
      <c r="H65" s="245">
        <f>G65*30</f>
        <v>165</v>
      </c>
      <c r="I65" s="23">
        <v>12</v>
      </c>
      <c r="J65" s="27" t="s">
        <v>272</v>
      </c>
      <c r="K65" s="27"/>
      <c r="L65" s="27" t="s">
        <v>114</v>
      </c>
      <c r="M65" s="179">
        <f>H65-I65</f>
        <v>153</v>
      </c>
      <c r="N65" s="180"/>
      <c r="O65" s="178"/>
      <c r="P65" s="181"/>
      <c r="Q65" s="181"/>
      <c r="R65" s="181"/>
      <c r="S65" s="34" t="s">
        <v>112</v>
      </c>
      <c r="T65" s="181"/>
      <c r="U65" s="181"/>
      <c r="V65" s="205"/>
      <c r="W65" s="206"/>
      <c r="X65" s="206"/>
      <c r="Y65" s="207"/>
      <c r="Z65" s="207"/>
      <c r="AA65" s="207"/>
      <c r="AB65" s="208"/>
    </row>
    <row r="66" spans="1:28" s="82" customFormat="1" ht="39.75" customHeight="1" thickBot="1">
      <c r="A66" s="523" t="s">
        <v>212</v>
      </c>
      <c r="B66" s="524"/>
      <c r="C66" s="278"/>
      <c r="D66" s="278"/>
      <c r="E66" s="278"/>
      <c r="F66" s="279"/>
      <c r="G66" s="650">
        <f>G64+G65</f>
        <v>8.5</v>
      </c>
      <c r="H66" s="651">
        <f>H64+H65</f>
        <v>255</v>
      </c>
      <c r="I66" s="651">
        <f>I64+I65</f>
        <v>16</v>
      </c>
      <c r="J66" s="651"/>
      <c r="K66" s="651"/>
      <c r="L66" s="651"/>
      <c r="M66" s="652">
        <f>M64+M65</f>
        <v>239</v>
      </c>
      <c r="N66" s="653"/>
      <c r="O66" s="651"/>
      <c r="P66" s="651"/>
      <c r="Q66" s="651"/>
      <c r="R66" s="651"/>
      <c r="S66" s="654" t="s">
        <v>112</v>
      </c>
      <c r="T66" s="623"/>
      <c r="U66" s="623"/>
      <c r="V66" s="629"/>
      <c r="W66" s="626"/>
      <c r="X66" s="626"/>
      <c r="Y66" s="655"/>
      <c r="Z66" s="655" t="s">
        <v>41</v>
      </c>
      <c r="AA66" s="655"/>
      <c r="AB66" s="649"/>
    </row>
    <row r="67" spans="1:28" s="37" customFormat="1" ht="19.5" thickBot="1">
      <c r="A67" s="553" t="s">
        <v>194</v>
      </c>
      <c r="B67" s="554"/>
      <c r="C67" s="554"/>
      <c r="D67" s="554"/>
      <c r="E67" s="554"/>
      <c r="F67" s="554"/>
      <c r="G67" s="554"/>
      <c r="H67" s="554"/>
      <c r="I67" s="554"/>
      <c r="J67" s="554"/>
      <c r="K67" s="554"/>
      <c r="L67" s="554"/>
      <c r="M67" s="554"/>
      <c r="N67" s="554"/>
      <c r="O67" s="554"/>
      <c r="P67" s="554"/>
      <c r="Q67" s="554"/>
      <c r="R67" s="554"/>
      <c r="S67" s="554"/>
      <c r="T67" s="554"/>
      <c r="U67" s="554"/>
      <c r="V67" s="554"/>
      <c r="W67" s="554"/>
      <c r="X67" s="554"/>
      <c r="Y67" s="554"/>
      <c r="Z67" s="554"/>
      <c r="AA67" s="554"/>
      <c r="AB67" s="555"/>
    </row>
    <row r="68" spans="1:28" s="37" customFormat="1" ht="19.5" thickBot="1">
      <c r="A68" s="553" t="s">
        <v>213</v>
      </c>
      <c r="B68" s="554"/>
      <c r="C68" s="554"/>
      <c r="D68" s="554"/>
      <c r="E68" s="554"/>
      <c r="F68" s="554"/>
      <c r="G68" s="554"/>
      <c r="H68" s="554"/>
      <c r="I68" s="554"/>
      <c r="J68" s="554"/>
      <c r="K68" s="554"/>
      <c r="L68" s="554"/>
      <c r="M68" s="554"/>
      <c r="N68" s="554"/>
      <c r="O68" s="554"/>
      <c r="P68" s="554"/>
      <c r="Q68" s="554"/>
      <c r="R68" s="554"/>
      <c r="S68" s="554"/>
      <c r="T68" s="554"/>
      <c r="U68" s="554"/>
      <c r="V68" s="554"/>
      <c r="W68" s="554"/>
      <c r="X68" s="554"/>
      <c r="Y68" s="554"/>
      <c r="Z68" s="554"/>
      <c r="AA68" s="554"/>
      <c r="AB68" s="555"/>
    </row>
    <row r="69" spans="1:28" s="37" customFormat="1" ht="39.75" customHeight="1">
      <c r="A69" s="284" t="s">
        <v>195</v>
      </c>
      <c r="B69" s="224" t="s">
        <v>67</v>
      </c>
      <c r="C69" s="221"/>
      <c r="D69" s="225">
        <v>9</v>
      </c>
      <c r="E69" s="225"/>
      <c r="F69" s="214"/>
      <c r="G69" s="226">
        <v>3</v>
      </c>
      <c r="H69" s="167">
        <f>G69*30</f>
        <v>90</v>
      </c>
      <c r="I69" s="28">
        <v>8</v>
      </c>
      <c r="J69" s="27" t="s">
        <v>111</v>
      </c>
      <c r="K69" s="27"/>
      <c r="L69" s="27" t="s">
        <v>113</v>
      </c>
      <c r="M69" s="189">
        <f aca="true" t="shared" si="11" ref="M69:M86">H69-I69</f>
        <v>82</v>
      </c>
      <c r="N69" s="230"/>
      <c r="O69" s="231"/>
      <c r="P69" s="227"/>
      <c r="Q69" s="227"/>
      <c r="R69" s="227"/>
      <c r="S69" s="227"/>
      <c r="T69" s="232"/>
      <c r="U69" s="232"/>
      <c r="V69" s="223" t="s">
        <v>115</v>
      </c>
      <c r="W69" s="223"/>
      <c r="X69" s="223"/>
      <c r="Y69" s="233"/>
      <c r="Z69" s="233"/>
      <c r="AA69" s="233"/>
      <c r="AB69" s="104"/>
    </row>
    <row r="70" spans="1:28" s="37" customFormat="1" ht="19.5" customHeight="1">
      <c r="A70" s="283" t="s">
        <v>196</v>
      </c>
      <c r="B70" s="83" t="s">
        <v>39</v>
      </c>
      <c r="C70" s="32"/>
      <c r="D70" s="30"/>
      <c r="E70" s="30"/>
      <c r="F70" s="33"/>
      <c r="G70" s="21">
        <f>G71+G72+G73</f>
        <v>7</v>
      </c>
      <c r="H70" s="21">
        <f aca="true" t="shared" si="12" ref="H70:H86">G70*30</f>
        <v>210</v>
      </c>
      <c r="I70" s="23">
        <f>J70+K70+L70</f>
        <v>22</v>
      </c>
      <c r="J70" s="27" t="s">
        <v>43</v>
      </c>
      <c r="K70" s="27" t="s">
        <v>276</v>
      </c>
      <c r="L70" s="27" t="s">
        <v>277</v>
      </c>
      <c r="M70" s="170">
        <f t="shared" si="11"/>
        <v>188</v>
      </c>
      <c r="N70" s="175"/>
      <c r="O70" s="23"/>
      <c r="P70" s="22"/>
      <c r="Q70" s="22"/>
      <c r="R70" s="22"/>
      <c r="S70" s="22"/>
      <c r="T70" s="27"/>
      <c r="U70" s="27"/>
      <c r="V70" s="24"/>
      <c r="W70" s="24"/>
      <c r="X70" s="24"/>
      <c r="Y70" s="34"/>
      <c r="Z70" s="34"/>
      <c r="AA70" s="36"/>
      <c r="AB70" s="109"/>
    </row>
    <row r="71" spans="1:28" s="37" customFormat="1" ht="19.5" customHeight="1">
      <c r="A71" s="228" t="s">
        <v>197</v>
      </c>
      <c r="B71" s="83" t="s">
        <v>39</v>
      </c>
      <c r="C71" s="32"/>
      <c r="D71" s="30">
        <v>12</v>
      </c>
      <c r="E71" s="30"/>
      <c r="F71" s="33"/>
      <c r="G71" s="21">
        <v>3</v>
      </c>
      <c r="H71" s="21">
        <f t="shared" si="12"/>
        <v>90</v>
      </c>
      <c r="I71" s="23">
        <v>6</v>
      </c>
      <c r="J71" s="27" t="s">
        <v>41</v>
      </c>
      <c r="K71" s="27" t="s">
        <v>271</v>
      </c>
      <c r="L71" s="27"/>
      <c r="M71" s="170">
        <f t="shared" si="11"/>
        <v>84</v>
      </c>
      <c r="N71" s="175"/>
      <c r="O71" s="23"/>
      <c r="P71" s="22"/>
      <c r="Q71" s="22"/>
      <c r="R71" s="22"/>
      <c r="S71" s="22"/>
      <c r="T71" s="27"/>
      <c r="U71" s="27"/>
      <c r="V71" s="24"/>
      <c r="W71" s="24"/>
      <c r="X71" s="24"/>
      <c r="Y71" s="34" t="s">
        <v>116</v>
      </c>
      <c r="Z71" s="34"/>
      <c r="AA71" s="36"/>
      <c r="AB71" s="109"/>
    </row>
    <row r="72" spans="1:28" s="37" customFormat="1" ht="19.5" customHeight="1">
      <c r="A72" s="228" t="s">
        <v>198</v>
      </c>
      <c r="B72" s="83" t="s">
        <v>39</v>
      </c>
      <c r="C72" s="32" t="s">
        <v>45</v>
      </c>
      <c r="D72" s="30"/>
      <c r="E72" s="30"/>
      <c r="F72" s="33"/>
      <c r="G72" s="21">
        <v>3</v>
      </c>
      <c r="H72" s="21">
        <f t="shared" si="12"/>
        <v>90</v>
      </c>
      <c r="I72" s="23">
        <v>12</v>
      </c>
      <c r="J72" s="27" t="s">
        <v>272</v>
      </c>
      <c r="K72" s="27"/>
      <c r="L72" s="27" t="s">
        <v>114</v>
      </c>
      <c r="M72" s="170">
        <f t="shared" si="11"/>
        <v>78</v>
      </c>
      <c r="N72" s="175"/>
      <c r="O72" s="23"/>
      <c r="P72" s="22"/>
      <c r="Q72" s="22"/>
      <c r="R72" s="22"/>
      <c r="S72" s="22"/>
      <c r="T72" s="27"/>
      <c r="U72" s="27"/>
      <c r="V72" s="24"/>
      <c r="W72" s="24"/>
      <c r="X72" s="24"/>
      <c r="Y72" s="34"/>
      <c r="Z72" s="34" t="s">
        <v>112</v>
      </c>
      <c r="AA72" s="36"/>
      <c r="AB72" s="109"/>
    </row>
    <row r="73" spans="1:28" s="37" customFormat="1" ht="39.75" customHeight="1">
      <c r="A73" s="228" t="s">
        <v>199</v>
      </c>
      <c r="B73" s="83" t="s">
        <v>179</v>
      </c>
      <c r="C73" s="32"/>
      <c r="D73" s="30"/>
      <c r="E73" s="30">
        <v>13</v>
      </c>
      <c r="F73" s="33"/>
      <c r="G73" s="21">
        <v>1</v>
      </c>
      <c r="H73" s="21">
        <f t="shared" si="12"/>
        <v>30</v>
      </c>
      <c r="I73" s="23">
        <v>4</v>
      </c>
      <c r="J73" s="27"/>
      <c r="K73" s="27"/>
      <c r="L73" s="27" t="s">
        <v>41</v>
      </c>
      <c r="M73" s="170">
        <f t="shared" si="11"/>
        <v>26</v>
      </c>
      <c r="N73" s="175"/>
      <c r="O73" s="23"/>
      <c r="P73" s="22"/>
      <c r="Q73" s="22"/>
      <c r="R73" s="22"/>
      <c r="S73" s="22"/>
      <c r="T73" s="27"/>
      <c r="U73" s="27"/>
      <c r="V73" s="24"/>
      <c r="W73" s="24"/>
      <c r="X73" s="24"/>
      <c r="Y73" s="34"/>
      <c r="Z73" s="34" t="s">
        <v>41</v>
      </c>
      <c r="AA73" s="36"/>
      <c r="AB73" s="109"/>
    </row>
    <row r="74" spans="1:28" s="37" customFormat="1" ht="39.75" customHeight="1">
      <c r="A74" s="281" t="s">
        <v>200</v>
      </c>
      <c r="B74" s="81" t="s">
        <v>68</v>
      </c>
      <c r="C74" s="30">
        <v>7</v>
      </c>
      <c r="D74" s="30"/>
      <c r="E74" s="30"/>
      <c r="F74" s="33"/>
      <c r="G74" s="21">
        <v>4.5</v>
      </c>
      <c r="H74" s="21">
        <f>G74*30</f>
        <v>135</v>
      </c>
      <c r="I74" s="23">
        <v>12</v>
      </c>
      <c r="J74" s="27" t="s">
        <v>272</v>
      </c>
      <c r="K74" s="27"/>
      <c r="L74" s="27" t="s">
        <v>114</v>
      </c>
      <c r="M74" s="170">
        <f t="shared" si="11"/>
        <v>123</v>
      </c>
      <c r="N74" s="175"/>
      <c r="O74" s="23"/>
      <c r="P74" s="22"/>
      <c r="Q74" s="22"/>
      <c r="R74" s="22"/>
      <c r="S74" s="22"/>
      <c r="T74" s="42" t="s">
        <v>112</v>
      </c>
      <c r="U74" s="42"/>
      <c r="V74" s="34"/>
      <c r="W74" s="34"/>
      <c r="X74" s="34"/>
      <c r="Y74" s="52"/>
      <c r="Z74" s="52"/>
      <c r="AA74" s="52"/>
      <c r="AB74" s="109"/>
    </row>
    <row r="75" spans="1:28" s="37" customFormat="1" ht="18.75">
      <c r="A75" s="281" t="s">
        <v>201</v>
      </c>
      <c r="B75" s="85" t="s">
        <v>70</v>
      </c>
      <c r="C75" s="72"/>
      <c r="D75" s="73">
        <v>6</v>
      </c>
      <c r="E75" s="73"/>
      <c r="F75" s="74"/>
      <c r="G75" s="71">
        <v>3</v>
      </c>
      <c r="H75" s="21">
        <f t="shared" si="12"/>
        <v>90</v>
      </c>
      <c r="I75" s="23">
        <v>4</v>
      </c>
      <c r="J75" s="27" t="s">
        <v>41</v>
      </c>
      <c r="K75" s="27"/>
      <c r="L75" s="27"/>
      <c r="M75" s="170">
        <f t="shared" si="11"/>
        <v>86</v>
      </c>
      <c r="N75" s="175"/>
      <c r="O75" s="23"/>
      <c r="P75" s="22"/>
      <c r="Q75" s="22"/>
      <c r="R75" s="22"/>
      <c r="S75" s="22" t="s">
        <v>41</v>
      </c>
      <c r="T75" s="27"/>
      <c r="U75" s="27"/>
      <c r="V75" s="24"/>
      <c r="W75" s="24"/>
      <c r="X75" s="24"/>
      <c r="Y75" s="34"/>
      <c r="Z75" s="34"/>
      <c r="AA75" s="34"/>
      <c r="AB75" s="109"/>
    </row>
    <row r="76" spans="1:28" s="37" customFormat="1" ht="37.5">
      <c r="A76" s="281" t="s">
        <v>202</v>
      </c>
      <c r="B76" s="38" t="s">
        <v>57</v>
      </c>
      <c r="C76" s="32" t="s">
        <v>43</v>
      </c>
      <c r="D76" s="30"/>
      <c r="E76" s="30"/>
      <c r="F76" s="33"/>
      <c r="G76" s="21">
        <f>G77+G78</f>
        <v>7.5</v>
      </c>
      <c r="H76" s="21">
        <f aca="true" t="shared" si="13" ref="H76:M76">H77+H78</f>
        <v>225</v>
      </c>
      <c r="I76" s="21">
        <f t="shared" si="13"/>
        <v>16</v>
      </c>
      <c r="J76" s="27" t="s">
        <v>277</v>
      </c>
      <c r="K76" s="21"/>
      <c r="L76" s="27" t="s">
        <v>277</v>
      </c>
      <c r="M76" s="21">
        <f t="shared" si="13"/>
        <v>209</v>
      </c>
      <c r="N76" s="175"/>
      <c r="O76" s="23"/>
      <c r="P76" s="22"/>
      <c r="Q76" s="22"/>
      <c r="R76" s="22"/>
      <c r="S76" s="22"/>
      <c r="T76" s="27"/>
      <c r="U76" s="27"/>
      <c r="V76" s="24"/>
      <c r="W76" s="24"/>
      <c r="X76" s="24"/>
      <c r="Y76" s="34"/>
      <c r="Z76" s="36"/>
      <c r="AA76" s="34"/>
      <c r="AB76" s="109"/>
    </row>
    <row r="77" spans="1:28" s="37" customFormat="1" ht="37.5">
      <c r="A77" s="281" t="s">
        <v>224</v>
      </c>
      <c r="B77" s="38" t="s">
        <v>57</v>
      </c>
      <c r="C77" s="32" t="s">
        <v>43</v>
      </c>
      <c r="D77" s="30"/>
      <c r="E77" s="30"/>
      <c r="F77" s="33"/>
      <c r="G77" s="21">
        <v>7</v>
      </c>
      <c r="H77" s="21">
        <f>G77*30</f>
        <v>210</v>
      </c>
      <c r="I77" s="23">
        <v>12</v>
      </c>
      <c r="J77" s="27" t="s">
        <v>272</v>
      </c>
      <c r="K77" s="27"/>
      <c r="L77" s="27" t="s">
        <v>114</v>
      </c>
      <c r="M77" s="170">
        <f>H77-I77</f>
        <v>198</v>
      </c>
      <c r="N77" s="175"/>
      <c r="O77" s="23"/>
      <c r="P77" s="22"/>
      <c r="Q77" s="22"/>
      <c r="R77" s="22"/>
      <c r="S77" s="22"/>
      <c r="T77" s="27"/>
      <c r="U77" s="27"/>
      <c r="V77" s="24"/>
      <c r="W77" s="24"/>
      <c r="X77" s="24"/>
      <c r="Y77" s="34" t="s">
        <v>112</v>
      </c>
      <c r="Z77" s="36"/>
      <c r="AA77" s="34"/>
      <c r="AB77" s="109"/>
    </row>
    <row r="78" spans="1:28" s="37" customFormat="1" ht="37.5">
      <c r="A78" s="281" t="s">
        <v>225</v>
      </c>
      <c r="B78" s="38" t="s">
        <v>223</v>
      </c>
      <c r="C78" s="39"/>
      <c r="D78" s="40"/>
      <c r="E78" s="40"/>
      <c r="F78" s="33">
        <v>12</v>
      </c>
      <c r="G78" s="29">
        <v>0.5</v>
      </c>
      <c r="H78" s="29">
        <f>G78*30</f>
        <v>15</v>
      </c>
      <c r="I78" s="41">
        <v>4</v>
      </c>
      <c r="J78" s="42"/>
      <c r="K78" s="42"/>
      <c r="L78" s="42" t="s">
        <v>41</v>
      </c>
      <c r="M78" s="192">
        <f>H78-I78</f>
        <v>11</v>
      </c>
      <c r="N78" s="304"/>
      <c r="O78" s="41"/>
      <c r="P78" s="42"/>
      <c r="Q78" s="42"/>
      <c r="R78" s="42"/>
      <c r="S78" s="42"/>
      <c r="T78" s="42"/>
      <c r="U78" s="42"/>
      <c r="V78" s="34"/>
      <c r="W78" s="34"/>
      <c r="X78" s="34"/>
      <c r="Y78" s="34" t="s">
        <v>41</v>
      </c>
      <c r="AA78" s="34"/>
      <c r="AB78" s="109"/>
    </row>
    <row r="79" spans="1:28" s="37" customFormat="1" ht="37.5">
      <c r="A79" s="281" t="s">
        <v>203</v>
      </c>
      <c r="B79" s="92" t="s">
        <v>36</v>
      </c>
      <c r="C79" s="39" t="s">
        <v>64</v>
      </c>
      <c r="D79" s="40"/>
      <c r="E79" s="30"/>
      <c r="F79" s="33"/>
      <c r="G79" s="21">
        <v>7</v>
      </c>
      <c r="H79" s="21">
        <f>G79*30</f>
        <v>210</v>
      </c>
      <c r="I79" s="23">
        <v>12</v>
      </c>
      <c r="J79" s="27" t="s">
        <v>272</v>
      </c>
      <c r="K79" s="27" t="s">
        <v>113</v>
      </c>
      <c r="L79" s="27" t="s">
        <v>271</v>
      </c>
      <c r="M79" s="170">
        <f>H79-I79</f>
        <v>198</v>
      </c>
      <c r="N79" s="175"/>
      <c r="O79" s="23"/>
      <c r="P79" s="22"/>
      <c r="Q79" s="22"/>
      <c r="R79" s="22"/>
      <c r="S79" s="22"/>
      <c r="T79" s="22"/>
      <c r="U79" s="22"/>
      <c r="V79" s="34"/>
      <c r="W79" s="34"/>
      <c r="X79" s="34"/>
      <c r="Y79" s="34"/>
      <c r="Z79" s="34"/>
      <c r="AA79" s="34" t="s">
        <v>112</v>
      </c>
      <c r="AB79" s="109"/>
    </row>
    <row r="80" spans="1:28" s="37" customFormat="1" ht="19.5" customHeight="1">
      <c r="A80" s="281" t="s">
        <v>204</v>
      </c>
      <c r="B80" s="91" t="s">
        <v>38</v>
      </c>
      <c r="C80" s="32" t="s">
        <v>42</v>
      </c>
      <c r="D80" s="30"/>
      <c r="E80" s="30"/>
      <c r="F80" s="33"/>
      <c r="G80" s="21">
        <v>6</v>
      </c>
      <c r="H80" s="21">
        <f t="shared" si="12"/>
        <v>180</v>
      </c>
      <c r="I80" s="23">
        <v>12</v>
      </c>
      <c r="J80" s="27" t="s">
        <v>272</v>
      </c>
      <c r="K80" s="27"/>
      <c r="L80" s="27" t="s">
        <v>114</v>
      </c>
      <c r="M80" s="170">
        <f t="shared" si="11"/>
        <v>168</v>
      </c>
      <c r="N80" s="175"/>
      <c r="O80" s="23"/>
      <c r="P80" s="22"/>
      <c r="Q80" s="22"/>
      <c r="R80" s="22"/>
      <c r="S80" s="22"/>
      <c r="T80" s="27"/>
      <c r="U80" s="27"/>
      <c r="V80" s="24"/>
      <c r="W80" s="34" t="s">
        <v>112</v>
      </c>
      <c r="X80" s="151"/>
      <c r="Y80" s="36"/>
      <c r="Z80" s="34"/>
      <c r="AA80" s="34"/>
      <c r="AB80" s="109"/>
    </row>
    <row r="81" spans="1:28" s="37" customFormat="1" ht="18.75">
      <c r="A81" s="286" t="s">
        <v>205</v>
      </c>
      <c r="B81" s="303" t="s">
        <v>211</v>
      </c>
      <c r="C81" s="32" t="s">
        <v>42</v>
      </c>
      <c r="D81" s="30"/>
      <c r="E81" s="30"/>
      <c r="F81" s="33"/>
      <c r="G81" s="21">
        <v>3</v>
      </c>
      <c r="H81" s="21">
        <f t="shared" si="12"/>
        <v>90</v>
      </c>
      <c r="I81" s="23">
        <v>8</v>
      </c>
      <c r="J81" s="27" t="s">
        <v>115</v>
      </c>
      <c r="K81" s="27"/>
      <c r="L81" s="27"/>
      <c r="M81" s="170">
        <f>H81-I81</f>
        <v>82</v>
      </c>
      <c r="N81" s="175"/>
      <c r="O81" s="23"/>
      <c r="P81" s="22"/>
      <c r="Q81" s="22"/>
      <c r="R81" s="22"/>
      <c r="S81" s="22"/>
      <c r="T81" s="27"/>
      <c r="U81" s="27"/>
      <c r="V81" s="24"/>
      <c r="W81" s="34" t="s">
        <v>115</v>
      </c>
      <c r="X81" s="34"/>
      <c r="Y81" s="34"/>
      <c r="Z81" s="34"/>
      <c r="AA81" s="34"/>
      <c r="AB81" s="109"/>
    </row>
    <row r="82" spans="1:28" s="37" customFormat="1" ht="19.5" customHeight="1">
      <c r="A82" s="281" t="s">
        <v>206</v>
      </c>
      <c r="B82" s="92" t="s">
        <v>71</v>
      </c>
      <c r="C82" s="32"/>
      <c r="D82" s="30">
        <v>9</v>
      </c>
      <c r="E82" s="30"/>
      <c r="F82" s="33"/>
      <c r="G82" s="21">
        <v>3</v>
      </c>
      <c r="H82" s="21">
        <f>G82*30</f>
        <v>90</v>
      </c>
      <c r="I82" s="23">
        <v>4</v>
      </c>
      <c r="J82" s="22" t="s">
        <v>41</v>
      </c>
      <c r="K82" s="22"/>
      <c r="L82" s="22"/>
      <c r="M82" s="170">
        <f t="shared" si="11"/>
        <v>86</v>
      </c>
      <c r="N82" s="175"/>
      <c r="O82" s="23"/>
      <c r="P82" s="22"/>
      <c r="Q82" s="22"/>
      <c r="R82" s="22"/>
      <c r="S82" s="22"/>
      <c r="T82" s="22"/>
      <c r="U82" s="22"/>
      <c r="V82" s="34" t="s">
        <v>41</v>
      </c>
      <c r="W82" s="34"/>
      <c r="X82" s="34"/>
      <c r="Y82" s="34"/>
      <c r="Z82" s="34"/>
      <c r="AA82" s="34"/>
      <c r="AB82" s="109"/>
    </row>
    <row r="83" spans="1:28" s="50" customFormat="1" ht="37.5">
      <c r="A83" s="285" t="s">
        <v>207</v>
      </c>
      <c r="B83" s="83" t="s">
        <v>62</v>
      </c>
      <c r="C83" s="32"/>
      <c r="D83" s="30"/>
      <c r="E83" s="30"/>
      <c r="F83" s="33"/>
      <c r="G83" s="21">
        <v>7</v>
      </c>
      <c r="H83" s="21">
        <f t="shared" si="12"/>
        <v>210</v>
      </c>
      <c r="I83" s="23">
        <f>J83+K83+L83</f>
        <v>38</v>
      </c>
      <c r="J83" s="27" t="s">
        <v>56</v>
      </c>
      <c r="K83" s="27" t="s">
        <v>52</v>
      </c>
      <c r="L83" s="27" t="s">
        <v>64</v>
      </c>
      <c r="M83" s="170">
        <f t="shared" si="11"/>
        <v>172</v>
      </c>
      <c r="N83" s="175"/>
      <c r="O83" s="23"/>
      <c r="P83" s="22"/>
      <c r="Q83" s="22"/>
      <c r="R83" s="22"/>
      <c r="S83" s="22"/>
      <c r="T83" s="27"/>
      <c r="U83" s="27"/>
      <c r="V83" s="24"/>
      <c r="W83" s="24"/>
      <c r="X83" s="24"/>
      <c r="Y83" s="34"/>
      <c r="Z83" s="34"/>
      <c r="AA83" s="34"/>
      <c r="AB83" s="109"/>
    </row>
    <row r="84" spans="1:28" s="50" customFormat="1" ht="37.5">
      <c r="A84" s="228" t="s">
        <v>208</v>
      </c>
      <c r="B84" s="83" t="s">
        <v>62</v>
      </c>
      <c r="C84" s="32"/>
      <c r="D84" s="30">
        <v>13</v>
      </c>
      <c r="E84" s="30"/>
      <c r="F84" s="33"/>
      <c r="G84" s="86">
        <v>3.5</v>
      </c>
      <c r="H84" s="21">
        <f t="shared" si="12"/>
        <v>105</v>
      </c>
      <c r="I84" s="23">
        <v>12</v>
      </c>
      <c r="J84" s="27" t="s">
        <v>272</v>
      </c>
      <c r="K84" s="27"/>
      <c r="L84" s="27" t="s">
        <v>114</v>
      </c>
      <c r="M84" s="229">
        <f t="shared" si="11"/>
        <v>93</v>
      </c>
      <c r="N84" s="234"/>
      <c r="O84" s="89"/>
      <c r="P84" s="84"/>
      <c r="Q84" s="84"/>
      <c r="R84" s="84"/>
      <c r="S84" s="84"/>
      <c r="T84" s="144"/>
      <c r="U84" s="144"/>
      <c r="V84" s="145"/>
      <c r="W84" s="145"/>
      <c r="X84" s="145"/>
      <c r="Y84" s="90"/>
      <c r="Z84" s="90" t="s">
        <v>112</v>
      </c>
      <c r="AA84" s="90"/>
      <c r="AB84" s="109"/>
    </row>
    <row r="85" spans="1:28" s="37" customFormat="1" ht="37.5">
      <c r="A85" s="228" t="s">
        <v>209</v>
      </c>
      <c r="B85" s="83" t="s">
        <v>62</v>
      </c>
      <c r="C85" s="32" t="s">
        <v>64</v>
      </c>
      <c r="D85" s="30"/>
      <c r="E85" s="30"/>
      <c r="F85" s="33"/>
      <c r="G85" s="86">
        <v>3</v>
      </c>
      <c r="H85" s="21">
        <f t="shared" si="12"/>
        <v>90</v>
      </c>
      <c r="I85" s="89">
        <v>6</v>
      </c>
      <c r="J85" s="144" t="s">
        <v>41</v>
      </c>
      <c r="K85" s="144"/>
      <c r="L85" s="144" t="s">
        <v>271</v>
      </c>
      <c r="M85" s="229">
        <f t="shared" si="11"/>
        <v>84</v>
      </c>
      <c r="N85" s="234"/>
      <c r="O85" s="89"/>
      <c r="P85" s="84"/>
      <c r="Q85" s="84"/>
      <c r="R85" s="84"/>
      <c r="S85" s="84"/>
      <c r="T85" s="144"/>
      <c r="U85" s="144"/>
      <c r="V85" s="145"/>
      <c r="W85" s="145"/>
      <c r="X85" s="145"/>
      <c r="Y85" s="90"/>
      <c r="Z85" s="90"/>
      <c r="AA85" s="90" t="s">
        <v>116</v>
      </c>
      <c r="AB85" s="109"/>
    </row>
    <row r="86" spans="1:28" s="37" customFormat="1" ht="38.25" thickBot="1">
      <c r="A86" s="228" t="s">
        <v>210</v>
      </c>
      <c r="B86" s="235" t="s">
        <v>180</v>
      </c>
      <c r="C86" s="203"/>
      <c r="D86" s="202"/>
      <c r="E86" s="202">
        <v>14</v>
      </c>
      <c r="F86" s="204"/>
      <c r="G86" s="177">
        <v>0.5</v>
      </c>
      <c r="H86" s="177">
        <f t="shared" si="12"/>
        <v>15</v>
      </c>
      <c r="I86" s="178">
        <v>4</v>
      </c>
      <c r="J86" s="236"/>
      <c r="K86" s="236"/>
      <c r="L86" s="236" t="s">
        <v>41</v>
      </c>
      <c r="M86" s="179">
        <f t="shared" si="11"/>
        <v>11</v>
      </c>
      <c r="N86" s="180"/>
      <c r="O86" s="178"/>
      <c r="P86" s="181"/>
      <c r="Q86" s="181"/>
      <c r="R86" s="181"/>
      <c r="S86" s="181"/>
      <c r="T86" s="236"/>
      <c r="U86" s="236"/>
      <c r="V86" s="183"/>
      <c r="W86" s="183"/>
      <c r="X86" s="183"/>
      <c r="Y86" s="205"/>
      <c r="Z86" s="205"/>
      <c r="AA86" s="205" t="s">
        <v>41</v>
      </c>
      <c r="AB86" s="208"/>
    </row>
    <row r="87" spans="1:28" s="37" customFormat="1" ht="19.5" thickBot="1">
      <c r="A87" s="645" t="s">
        <v>214</v>
      </c>
      <c r="B87" s="646"/>
      <c r="C87" s="647"/>
      <c r="D87" s="647"/>
      <c r="E87" s="647"/>
      <c r="F87" s="648"/>
      <c r="G87" s="619">
        <f>G69+G70+G74+G75+G76+G80+G79+G81+G82+G83</f>
        <v>51</v>
      </c>
      <c r="H87" s="621">
        <f aca="true" t="shared" si="14" ref="H87:M87">H69+H70+H74+H75+H76+H80+H79+H81+H82+H83</f>
        <v>1530</v>
      </c>
      <c r="I87" s="621">
        <f t="shared" si="14"/>
        <v>136</v>
      </c>
      <c r="J87" s="621"/>
      <c r="K87" s="621"/>
      <c r="L87" s="621"/>
      <c r="M87" s="621">
        <f t="shared" si="14"/>
        <v>1394</v>
      </c>
      <c r="N87" s="620"/>
      <c r="O87" s="621"/>
      <c r="P87" s="622"/>
      <c r="Q87" s="622"/>
      <c r="R87" s="622"/>
      <c r="S87" s="623" t="s">
        <v>41</v>
      </c>
      <c r="T87" s="623" t="s">
        <v>112</v>
      </c>
      <c r="U87" s="623"/>
      <c r="V87" s="629" t="s">
        <v>286</v>
      </c>
      <c r="W87" s="629" t="s">
        <v>287</v>
      </c>
      <c r="X87" s="629"/>
      <c r="Y87" s="629"/>
      <c r="Z87" s="629" t="s">
        <v>284</v>
      </c>
      <c r="AA87" s="629" t="s">
        <v>282</v>
      </c>
      <c r="AB87" s="649"/>
    </row>
    <row r="88" spans="1:28" s="37" customFormat="1" ht="18.75">
      <c r="A88" s="581" t="s">
        <v>231</v>
      </c>
      <c r="B88" s="582"/>
      <c r="C88" s="582"/>
      <c r="D88" s="582"/>
      <c r="E88" s="582"/>
      <c r="F88" s="582"/>
      <c r="G88" s="582"/>
      <c r="H88" s="582"/>
      <c r="I88" s="582"/>
      <c r="J88" s="582"/>
      <c r="K88" s="582"/>
      <c r="L88" s="582"/>
      <c r="M88" s="582"/>
      <c r="N88" s="582"/>
      <c r="O88" s="582"/>
      <c r="P88" s="582"/>
      <c r="Q88" s="582"/>
      <c r="R88" s="582"/>
      <c r="S88" s="582"/>
      <c r="T88" s="582"/>
      <c r="U88" s="582"/>
      <c r="V88" s="582"/>
      <c r="W88" s="582"/>
      <c r="X88" s="582"/>
      <c r="Y88" s="582"/>
      <c r="Z88" s="582"/>
      <c r="AA88" s="582"/>
      <c r="AB88" s="583"/>
    </row>
    <row r="89" spans="1:28" s="37" customFormat="1" ht="30" customHeight="1">
      <c r="A89" s="605" t="s">
        <v>234</v>
      </c>
      <c r="B89" s="606"/>
      <c r="C89" s="606"/>
      <c r="D89" s="606"/>
      <c r="E89" s="606"/>
      <c r="F89" s="606"/>
      <c r="G89" s="606"/>
      <c r="H89" s="606"/>
      <c r="I89" s="606"/>
      <c r="J89" s="606"/>
      <c r="K89" s="606"/>
      <c r="L89" s="606"/>
      <c r="M89" s="606"/>
      <c r="N89" s="606"/>
      <c r="O89" s="606"/>
      <c r="P89" s="606"/>
      <c r="Q89" s="606"/>
      <c r="R89" s="606"/>
      <c r="S89" s="606"/>
      <c r="T89" s="606"/>
      <c r="U89" s="606"/>
      <c r="V89" s="606"/>
      <c r="W89" s="606"/>
      <c r="X89" s="606"/>
      <c r="Y89" s="606"/>
      <c r="Z89" s="606"/>
      <c r="AA89" s="606"/>
      <c r="AB89" s="607"/>
    </row>
    <row r="90" spans="1:28" s="37" customFormat="1" ht="22.5" customHeight="1">
      <c r="A90" s="285" t="s">
        <v>215</v>
      </c>
      <c r="B90" s="287" t="s">
        <v>122</v>
      </c>
      <c r="C90" s="72"/>
      <c r="D90" s="73">
        <v>14</v>
      </c>
      <c r="E90" s="73"/>
      <c r="F90" s="74"/>
      <c r="G90" s="71">
        <v>3</v>
      </c>
      <c r="H90" s="71">
        <f aca="true" t="shared" si="15" ref="H90:H96">G90*30</f>
        <v>90</v>
      </c>
      <c r="I90" s="75">
        <v>4</v>
      </c>
      <c r="J90" s="76" t="s">
        <v>41</v>
      </c>
      <c r="K90" s="76"/>
      <c r="L90" s="76"/>
      <c r="M90" s="238">
        <f aca="true" t="shared" si="16" ref="M90:M96">H90-I90</f>
        <v>86</v>
      </c>
      <c r="N90" s="241"/>
      <c r="O90" s="75"/>
      <c r="P90" s="76"/>
      <c r="Q90" s="76"/>
      <c r="R90" s="76"/>
      <c r="S90" s="76"/>
      <c r="T90" s="77"/>
      <c r="U90" s="77"/>
      <c r="V90" s="78"/>
      <c r="W90" s="78"/>
      <c r="X90" s="78"/>
      <c r="Y90" s="79"/>
      <c r="Z90" s="79"/>
      <c r="AA90" s="79" t="s">
        <v>41</v>
      </c>
      <c r="AB90" s="242"/>
    </row>
    <row r="91" spans="1:28" s="50" customFormat="1" ht="19.5" customHeight="1">
      <c r="A91" s="285" t="s">
        <v>216</v>
      </c>
      <c r="B91" s="94" t="s">
        <v>69</v>
      </c>
      <c r="C91" s="25"/>
      <c r="D91" s="26">
        <v>14</v>
      </c>
      <c r="E91" s="26"/>
      <c r="F91" s="25"/>
      <c r="G91" s="21">
        <v>3</v>
      </c>
      <c r="H91" s="71">
        <f t="shared" si="15"/>
        <v>90</v>
      </c>
      <c r="I91" s="23">
        <v>4</v>
      </c>
      <c r="J91" s="76" t="s">
        <v>41</v>
      </c>
      <c r="K91" s="76"/>
      <c r="L91" s="76"/>
      <c r="M91" s="170">
        <f t="shared" si="16"/>
        <v>86</v>
      </c>
      <c r="N91" s="239"/>
      <c r="O91" s="9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34" t="s">
        <v>41</v>
      </c>
      <c r="AB91" s="240"/>
    </row>
    <row r="92" spans="1:28" s="50" customFormat="1" ht="39.75" customHeight="1">
      <c r="A92" s="285" t="s">
        <v>217</v>
      </c>
      <c r="B92" s="96" t="s">
        <v>121</v>
      </c>
      <c r="C92" s="25"/>
      <c r="D92" s="26">
        <v>13</v>
      </c>
      <c r="E92" s="26"/>
      <c r="F92" s="25"/>
      <c r="G92" s="21">
        <v>3</v>
      </c>
      <c r="H92" s="71">
        <f t="shared" si="15"/>
        <v>90</v>
      </c>
      <c r="I92" s="23">
        <v>4</v>
      </c>
      <c r="J92" s="76" t="s">
        <v>41</v>
      </c>
      <c r="K92" s="76"/>
      <c r="L92" s="76"/>
      <c r="M92" s="170">
        <f t="shared" si="16"/>
        <v>86</v>
      </c>
      <c r="N92" s="239"/>
      <c r="O92" s="9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34" t="s">
        <v>41</v>
      </c>
      <c r="AA92" s="25"/>
      <c r="AB92" s="240"/>
    </row>
    <row r="93" spans="1:28" s="50" customFormat="1" ht="57" customHeight="1">
      <c r="A93" s="285" t="s">
        <v>218</v>
      </c>
      <c r="B93" s="142" t="s">
        <v>101</v>
      </c>
      <c r="C93" s="87"/>
      <c r="D93" s="87" t="s">
        <v>51</v>
      </c>
      <c r="E93" s="87"/>
      <c r="F93" s="87"/>
      <c r="G93" s="88">
        <v>3</v>
      </c>
      <c r="H93" s="71">
        <f t="shared" si="15"/>
        <v>90</v>
      </c>
      <c r="I93" s="75">
        <v>4</v>
      </c>
      <c r="J93" s="76" t="s">
        <v>41</v>
      </c>
      <c r="K93" s="76"/>
      <c r="L93" s="76"/>
      <c r="M93" s="238">
        <f t="shared" si="16"/>
        <v>86</v>
      </c>
      <c r="N93" s="241"/>
      <c r="O93" s="75"/>
      <c r="P93" s="76"/>
      <c r="Q93" s="76"/>
      <c r="R93" s="76"/>
      <c r="S93" s="76" t="s">
        <v>41</v>
      </c>
      <c r="T93" s="76"/>
      <c r="U93" s="76"/>
      <c r="V93" s="79"/>
      <c r="W93" s="79"/>
      <c r="X93" s="79"/>
      <c r="Y93" s="79"/>
      <c r="Z93" s="79"/>
      <c r="AA93" s="79"/>
      <c r="AB93" s="242"/>
    </row>
    <row r="94" spans="1:28" s="50" customFormat="1" ht="39.75" customHeight="1">
      <c r="A94" s="280" t="s">
        <v>219</v>
      </c>
      <c r="B94" s="243" t="s">
        <v>80</v>
      </c>
      <c r="C94" s="184"/>
      <c r="D94" s="244">
        <v>14</v>
      </c>
      <c r="E94" s="244"/>
      <c r="F94" s="184"/>
      <c r="G94" s="177">
        <v>3</v>
      </c>
      <c r="H94" s="245">
        <f t="shared" si="15"/>
        <v>90</v>
      </c>
      <c r="I94" s="178">
        <v>4</v>
      </c>
      <c r="J94" s="246" t="s">
        <v>41</v>
      </c>
      <c r="K94" s="246"/>
      <c r="L94" s="246"/>
      <c r="M94" s="179">
        <f t="shared" si="16"/>
        <v>86</v>
      </c>
      <c r="N94" s="247"/>
      <c r="O94" s="248"/>
      <c r="P94" s="184"/>
      <c r="Q94" s="184"/>
      <c r="R94" s="184"/>
      <c r="S94" s="184"/>
      <c r="T94" s="184"/>
      <c r="U94" s="184"/>
      <c r="V94" s="184"/>
      <c r="W94" s="184"/>
      <c r="X94" s="184"/>
      <c r="Y94" s="184"/>
      <c r="Z94" s="205"/>
      <c r="AA94" s="184" t="s">
        <v>41</v>
      </c>
      <c r="AB94" s="249"/>
    </row>
    <row r="95" spans="1:28" s="50" customFormat="1" ht="24.75" customHeight="1">
      <c r="A95" s="280" t="s">
        <v>236</v>
      </c>
      <c r="B95" s="96" t="s">
        <v>235</v>
      </c>
      <c r="C95" s="32"/>
      <c r="D95" s="30">
        <v>6</v>
      </c>
      <c r="E95" s="30"/>
      <c r="F95" s="33"/>
      <c r="G95" s="21">
        <v>3</v>
      </c>
      <c r="H95" s="71">
        <f t="shared" si="15"/>
        <v>90</v>
      </c>
      <c r="I95" s="23">
        <v>6</v>
      </c>
      <c r="J95" s="22" t="s">
        <v>41</v>
      </c>
      <c r="K95" s="22"/>
      <c r="L95" s="22" t="s">
        <v>271</v>
      </c>
      <c r="M95" s="170">
        <f t="shared" si="16"/>
        <v>84</v>
      </c>
      <c r="N95" s="175"/>
      <c r="O95" s="23"/>
      <c r="P95" s="22"/>
      <c r="Q95" s="22"/>
      <c r="R95" s="22"/>
      <c r="S95" s="22" t="s">
        <v>116</v>
      </c>
      <c r="T95" s="25"/>
      <c r="U95" s="25"/>
      <c r="V95" s="25"/>
      <c r="W95" s="25"/>
      <c r="X95" s="25"/>
      <c r="Y95" s="25"/>
      <c r="Z95" s="34"/>
      <c r="AA95" s="25"/>
      <c r="AB95" s="25"/>
    </row>
    <row r="96" spans="1:28" s="50" customFormat="1" ht="39.75" customHeight="1">
      <c r="A96" s="280" t="s">
        <v>237</v>
      </c>
      <c r="B96" s="201" t="s">
        <v>99</v>
      </c>
      <c r="C96" s="202"/>
      <c r="D96" s="359" t="s">
        <v>44</v>
      </c>
      <c r="E96" s="203"/>
      <c r="F96" s="204"/>
      <c r="G96" s="177">
        <v>3.5</v>
      </c>
      <c r="H96" s="177">
        <f t="shared" si="15"/>
        <v>105</v>
      </c>
      <c r="I96" s="178">
        <v>4</v>
      </c>
      <c r="J96" s="181" t="s">
        <v>41</v>
      </c>
      <c r="K96" s="181"/>
      <c r="L96" s="181"/>
      <c r="M96" s="179">
        <f t="shared" si="16"/>
        <v>101</v>
      </c>
      <c r="N96" s="180"/>
      <c r="O96" s="178"/>
      <c r="P96" s="181"/>
      <c r="Q96" s="181"/>
      <c r="R96" s="181"/>
      <c r="S96" s="181"/>
      <c r="T96" s="181"/>
      <c r="U96" s="25"/>
      <c r="V96" s="181" t="s">
        <v>41</v>
      </c>
      <c r="W96" s="25"/>
      <c r="X96" s="25"/>
      <c r="Y96" s="25"/>
      <c r="Z96" s="34"/>
      <c r="AA96" s="25"/>
      <c r="AB96" s="25"/>
    </row>
    <row r="97" spans="1:28" s="50" customFormat="1" ht="30.75" customHeight="1">
      <c r="A97" s="608" t="s">
        <v>244</v>
      </c>
      <c r="B97" s="609"/>
      <c r="C97" s="610"/>
      <c r="D97" s="610"/>
      <c r="E97" s="610"/>
      <c r="F97" s="610"/>
      <c r="G97" s="610"/>
      <c r="H97" s="610"/>
      <c r="I97" s="610"/>
      <c r="J97" s="610"/>
      <c r="K97" s="610"/>
      <c r="L97" s="610"/>
      <c r="M97" s="610"/>
      <c r="N97" s="610"/>
      <c r="O97" s="610"/>
      <c r="P97" s="610"/>
      <c r="Q97" s="610"/>
      <c r="R97" s="610"/>
      <c r="S97" s="610"/>
      <c r="T97" s="610"/>
      <c r="U97" s="610"/>
      <c r="V97" s="610"/>
      <c r="W97" s="610"/>
      <c r="X97" s="610"/>
      <c r="Y97" s="610"/>
      <c r="Z97" s="610"/>
      <c r="AA97" s="610"/>
      <c r="AB97" s="611"/>
    </row>
    <row r="98" spans="1:28" s="50" customFormat="1" ht="36.75" customHeight="1">
      <c r="A98" s="314" t="s">
        <v>215</v>
      </c>
      <c r="B98" s="309" t="s">
        <v>238</v>
      </c>
      <c r="C98" s="72"/>
      <c r="D98" s="73">
        <v>14</v>
      </c>
      <c r="E98" s="73"/>
      <c r="F98" s="74"/>
      <c r="G98" s="71">
        <v>3</v>
      </c>
      <c r="H98" s="71">
        <f aca="true" t="shared" si="17" ref="H98:H104">G98*30</f>
        <v>90</v>
      </c>
      <c r="I98" s="75">
        <v>4</v>
      </c>
      <c r="J98" s="76" t="s">
        <v>41</v>
      </c>
      <c r="K98" s="76"/>
      <c r="L98" s="76"/>
      <c r="M98" s="238">
        <f aca="true" t="shared" si="18" ref="M98:M104">H98-I98</f>
        <v>86</v>
      </c>
      <c r="N98" s="241"/>
      <c r="O98" s="75"/>
      <c r="P98" s="76"/>
      <c r="Q98" s="76"/>
      <c r="R98" s="76"/>
      <c r="S98" s="76"/>
      <c r="T98" s="77"/>
      <c r="U98" s="77"/>
      <c r="V98" s="78"/>
      <c r="W98" s="78"/>
      <c r="X98" s="78"/>
      <c r="Y98" s="79"/>
      <c r="Z98" s="79"/>
      <c r="AA98" s="79" t="s">
        <v>41</v>
      </c>
      <c r="AB98" s="242"/>
    </row>
    <row r="99" spans="1:28" s="50" customFormat="1" ht="40.5" customHeight="1">
      <c r="A99" s="285" t="s">
        <v>216</v>
      </c>
      <c r="B99" s="308" t="s">
        <v>245</v>
      </c>
      <c r="C99" s="25"/>
      <c r="D99" s="26">
        <v>14</v>
      </c>
      <c r="E99" s="26"/>
      <c r="F99" s="25"/>
      <c r="G99" s="21">
        <v>3</v>
      </c>
      <c r="H99" s="71">
        <f t="shared" si="17"/>
        <v>90</v>
      </c>
      <c r="I99" s="23">
        <v>4</v>
      </c>
      <c r="J99" s="76" t="s">
        <v>41</v>
      </c>
      <c r="K99" s="76"/>
      <c r="L99" s="76"/>
      <c r="M99" s="170">
        <f t="shared" si="18"/>
        <v>86</v>
      </c>
      <c r="N99" s="239"/>
      <c r="O99" s="9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34" t="s">
        <v>41</v>
      </c>
      <c r="AB99" s="240"/>
    </row>
    <row r="100" spans="1:28" s="50" customFormat="1" ht="38.25" customHeight="1">
      <c r="A100" s="314" t="s">
        <v>217</v>
      </c>
      <c r="B100" s="309" t="s">
        <v>239</v>
      </c>
      <c r="C100" s="25"/>
      <c r="D100" s="26">
        <v>13</v>
      </c>
      <c r="E100" s="26"/>
      <c r="F100" s="25"/>
      <c r="G100" s="21">
        <v>3</v>
      </c>
      <c r="H100" s="71">
        <f t="shared" si="17"/>
        <v>90</v>
      </c>
      <c r="I100" s="23">
        <v>4</v>
      </c>
      <c r="J100" s="76" t="s">
        <v>41</v>
      </c>
      <c r="K100" s="76"/>
      <c r="L100" s="76"/>
      <c r="M100" s="170">
        <f t="shared" si="18"/>
        <v>86</v>
      </c>
      <c r="N100" s="239"/>
      <c r="O100" s="9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34" t="s">
        <v>41</v>
      </c>
      <c r="AA100" s="25"/>
      <c r="AB100" s="240"/>
    </row>
    <row r="101" spans="1:28" s="50" customFormat="1" ht="38.25" customHeight="1">
      <c r="A101" s="285" t="s">
        <v>218</v>
      </c>
      <c r="B101" s="309" t="s">
        <v>240</v>
      </c>
      <c r="C101" s="87"/>
      <c r="D101" s="87" t="s">
        <v>51</v>
      </c>
      <c r="E101" s="87"/>
      <c r="F101" s="87"/>
      <c r="G101" s="88">
        <v>3</v>
      </c>
      <c r="H101" s="71">
        <f t="shared" si="17"/>
        <v>90</v>
      </c>
      <c r="I101" s="75">
        <v>4</v>
      </c>
      <c r="J101" s="76" t="s">
        <v>41</v>
      </c>
      <c r="K101" s="76"/>
      <c r="L101" s="76"/>
      <c r="M101" s="238">
        <f t="shared" si="18"/>
        <v>86</v>
      </c>
      <c r="N101" s="241"/>
      <c r="O101" s="75"/>
      <c r="P101" s="76"/>
      <c r="Q101" s="76"/>
      <c r="R101" s="76"/>
      <c r="S101" s="76" t="s">
        <v>41</v>
      </c>
      <c r="T101" s="76"/>
      <c r="U101" s="76"/>
      <c r="V101" s="79"/>
      <c r="W101" s="79"/>
      <c r="X101" s="79"/>
      <c r="Y101" s="79"/>
      <c r="Z101" s="79"/>
      <c r="AA101" s="79"/>
      <c r="AB101" s="242"/>
    </row>
    <row r="102" spans="1:28" s="50" customFormat="1" ht="23.25" customHeight="1">
      <c r="A102" s="280" t="s">
        <v>219</v>
      </c>
      <c r="B102" s="310" t="s">
        <v>241</v>
      </c>
      <c r="C102" s="184"/>
      <c r="D102" s="244">
        <v>14</v>
      </c>
      <c r="E102" s="244"/>
      <c r="F102" s="184"/>
      <c r="G102" s="177">
        <v>3</v>
      </c>
      <c r="H102" s="21">
        <f t="shared" si="17"/>
        <v>90</v>
      </c>
      <c r="I102" s="178">
        <v>4</v>
      </c>
      <c r="J102" s="246" t="s">
        <v>41</v>
      </c>
      <c r="K102" s="246"/>
      <c r="L102" s="246"/>
      <c r="M102" s="179">
        <f t="shared" si="18"/>
        <v>86</v>
      </c>
      <c r="N102" s="247"/>
      <c r="O102" s="248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205"/>
      <c r="AA102" s="184" t="s">
        <v>41</v>
      </c>
      <c r="AB102" s="249"/>
    </row>
    <row r="103" spans="1:28" s="50" customFormat="1" ht="34.5" customHeight="1">
      <c r="A103" s="280" t="s">
        <v>236</v>
      </c>
      <c r="B103" s="311" t="s">
        <v>243</v>
      </c>
      <c r="C103" s="32"/>
      <c r="D103" s="30">
        <v>6</v>
      </c>
      <c r="E103" s="30"/>
      <c r="F103" s="33"/>
      <c r="G103" s="21">
        <v>3</v>
      </c>
      <c r="H103" s="71">
        <f t="shared" si="17"/>
        <v>90</v>
      </c>
      <c r="I103" s="23">
        <v>6</v>
      </c>
      <c r="J103" s="22" t="s">
        <v>41</v>
      </c>
      <c r="K103" s="22"/>
      <c r="L103" s="22" t="s">
        <v>271</v>
      </c>
      <c r="M103" s="170">
        <f t="shared" si="18"/>
        <v>84</v>
      </c>
      <c r="N103" s="175"/>
      <c r="O103" s="23"/>
      <c r="P103" s="22"/>
      <c r="Q103" s="22"/>
      <c r="R103" s="22"/>
      <c r="S103" s="22" t="s">
        <v>116</v>
      </c>
      <c r="T103" s="25"/>
      <c r="U103" s="25"/>
      <c r="V103" s="25"/>
      <c r="W103" s="25"/>
      <c r="X103" s="25"/>
      <c r="Y103" s="25"/>
      <c r="Z103" s="34"/>
      <c r="AA103" s="25"/>
      <c r="AB103" s="25"/>
    </row>
    <row r="104" spans="1:28" s="50" customFormat="1" ht="21" customHeight="1" thickBot="1">
      <c r="A104" s="313" t="s">
        <v>237</v>
      </c>
      <c r="B104" s="312" t="s">
        <v>242</v>
      </c>
      <c r="C104" s="305"/>
      <c r="D104" s="203" t="s">
        <v>44</v>
      </c>
      <c r="E104" s="203"/>
      <c r="F104" s="204"/>
      <c r="G104" s="177">
        <v>3.5</v>
      </c>
      <c r="H104" s="177">
        <f t="shared" si="17"/>
        <v>105</v>
      </c>
      <c r="I104" s="178">
        <v>4</v>
      </c>
      <c r="J104" s="181" t="s">
        <v>41</v>
      </c>
      <c r="K104" s="181"/>
      <c r="L104" s="181"/>
      <c r="M104" s="179">
        <f t="shared" si="18"/>
        <v>101</v>
      </c>
      <c r="N104" s="180"/>
      <c r="O104" s="178"/>
      <c r="P104" s="181"/>
      <c r="Q104" s="181"/>
      <c r="R104" s="181"/>
      <c r="S104" s="181"/>
      <c r="T104" s="181"/>
      <c r="U104" s="305"/>
      <c r="V104" s="181" t="s">
        <v>41</v>
      </c>
      <c r="W104" s="305"/>
      <c r="X104" s="305"/>
      <c r="Y104" s="305"/>
      <c r="Z104" s="306"/>
      <c r="AA104" s="305"/>
      <c r="AB104" s="307"/>
    </row>
    <row r="105" spans="1:28" s="37" customFormat="1" ht="19.5" thickBot="1">
      <c r="A105" s="612" t="s">
        <v>232</v>
      </c>
      <c r="B105" s="613"/>
      <c r="C105" s="63"/>
      <c r="D105" s="63"/>
      <c r="E105" s="63"/>
      <c r="F105" s="64"/>
      <c r="G105" s="619">
        <f>G93+G90+G91+G92+G94+G95+G96</f>
        <v>21.5</v>
      </c>
      <c r="H105" s="619">
        <f>H93+H90+H91+H92+H94+H95+H96</f>
        <v>645</v>
      </c>
      <c r="I105" s="619">
        <f>I93+I90+I91+I92+I94+I95+I96</f>
        <v>30</v>
      </c>
      <c r="J105" s="619"/>
      <c r="K105" s="619"/>
      <c r="L105" s="619"/>
      <c r="M105" s="619">
        <f>M93+M90+M91+M92+M94+M95+M96</f>
        <v>615</v>
      </c>
      <c r="N105" s="620"/>
      <c r="O105" s="621"/>
      <c r="P105" s="622"/>
      <c r="Q105" s="622"/>
      <c r="R105" s="622"/>
      <c r="S105" s="622"/>
      <c r="T105" s="623"/>
      <c r="U105" s="624"/>
      <c r="V105" s="625"/>
      <c r="W105" s="626"/>
      <c r="X105" s="627"/>
      <c r="Y105" s="628"/>
      <c r="Z105" s="626"/>
      <c r="AA105" s="629"/>
      <c r="AB105" s="630"/>
    </row>
    <row r="106" spans="1:28" s="37" customFormat="1" ht="31.5" customHeight="1" thickBot="1">
      <c r="A106" s="603" t="s">
        <v>90</v>
      </c>
      <c r="B106" s="604"/>
      <c r="C106" s="250"/>
      <c r="D106" s="250"/>
      <c r="E106" s="250"/>
      <c r="F106" s="251"/>
      <c r="G106" s="631">
        <f>G66+G87+G105</f>
        <v>81</v>
      </c>
      <c r="H106" s="631">
        <f>H66+H87+H105</f>
        <v>2430</v>
      </c>
      <c r="I106" s="631">
        <f>I66+I87+I105</f>
        <v>182</v>
      </c>
      <c r="J106" s="631"/>
      <c r="K106" s="631"/>
      <c r="L106" s="631"/>
      <c r="M106" s="631">
        <f>M66+M87+M105</f>
        <v>2248</v>
      </c>
      <c r="N106" s="632"/>
      <c r="O106" s="631"/>
      <c r="P106" s="631"/>
      <c r="Q106" s="631"/>
      <c r="R106" s="631"/>
      <c r="S106" s="631">
        <v>4</v>
      </c>
      <c r="T106" s="631"/>
      <c r="U106" s="631"/>
      <c r="V106" s="631" t="s">
        <v>41</v>
      </c>
      <c r="W106" s="631"/>
      <c r="X106" s="631"/>
      <c r="Y106" s="631"/>
      <c r="Z106" s="631" t="s">
        <v>41</v>
      </c>
      <c r="AA106" s="631" t="s">
        <v>286</v>
      </c>
      <c r="AB106" s="633"/>
    </row>
    <row r="107" spans="1:28" s="37" customFormat="1" ht="26.25" customHeight="1" thickBot="1">
      <c r="A107" s="616" t="s">
        <v>91</v>
      </c>
      <c r="B107" s="617"/>
      <c r="C107" s="63"/>
      <c r="D107" s="63"/>
      <c r="E107" s="63"/>
      <c r="F107" s="64"/>
      <c r="G107" s="619">
        <f>G106+G61</f>
        <v>210</v>
      </c>
      <c r="H107" s="619">
        <f>H106+H61</f>
        <v>6300</v>
      </c>
      <c r="I107" s="621">
        <f>I106+I61</f>
        <v>458</v>
      </c>
      <c r="J107" s="621"/>
      <c r="K107" s="621"/>
      <c r="L107" s="621"/>
      <c r="M107" s="634">
        <f>M106+M61</f>
        <v>5816</v>
      </c>
      <c r="N107" s="620"/>
      <c r="O107" s="621"/>
      <c r="P107" s="621"/>
      <c r="Q107" s="621"/>
      <c r="R107" s="621"/>
      <c r="S107" s="621"/>
      <c r="T107" s="621"/>
      <c r="U107" s="621"/>
      <c r="V107" s="621"/>
      <c r="W107" s="621"/>
      <c r="X107" s="621"/>
      <c r="Y107" s="621"/>
      <c r="Z107" s="621"/>
      <c r="AA107" s="621"/>
      <c r="AB107" s="634"/>
    </row>
    <row r="108" spans="1:28" s="37" customFormat="1" ht="21" customHeight="1">
      <c r="A108" s="513" t="s">
        <v>278</v>
      </c>
      <c r="B108" s="514"/>
      <c r="C108" s="514"/>
      <c r="D108" s="514"/>
      <c r="E108" s="514"/>
      <c r="F108" s="514"/>
      <c r="G108" s="514"/>
      <c r="H108" s="514"/>
      <c r="I108" s="514"/>
      <c r="J108" s="514"/>
      <c r="K108" s="514"/>
      <c r="L108" s="514"/>
      <c r="M108" s="514"/>
      <c r="N108" s="514"/>
      <c r="O108" s="514"/>
      <c r="P108" s="514"/>
      <c r="Q108" s="514"/>
      <c r="R108" s="514"/>
      <c r="S108" s="514"/>
      <c r="T108" s="514"/>
      <c r="U108" s="514"/>
      <c r="V108" s="514"/>
      <c r="W108" s="514"/>
      <c r="X108" s="514"/>
      <c r="Y108" s="514"/>
      <c r="Z108" s="514"/>
      <c r="AA108" s="514"/>
      <c r="AB108" s="515"/>
    </row>
    <row r="109" spans="1:28" s="36" customFormat="1" ht="21" customHeight="1">
      <c r="A109" s="54">
        <v>3.1</v>
      </c>
      <c r="B109" s="360" t="s">
        <v>75</v>
      </c>
      <c r="C109" s="61"/>
      <c r="D109" s="61"/>
      <c r="E109" s="61"/>
      <c r="F109" s="54">
        <v>15</v>
      </c>
      <c r="G109" s="54">
        <v>15</v>
      </c>
      <c r="H109" s="361">
        <f>G109*30</f>
        <v>450</v>
      </c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</row>
    <row r="110" spans="1:28" s="20" customFormat="1" ht="19.5" thickBot="1">
      <c r="A110" s="253" t="s">
        <v>175</v>
      </c>
      <c r="B110" s="254" t="s">
        <v>78</v>
      </c>
      <c r="C110" s="255"/>
      <c r="D110" s="255"/>
      <c r="E110" s="255"/>
      <c r="F110" s="255">
        <v>15</v>
      </c>
      <c r="G110" s="255">
        <v>3</v>
      </c>
      <c r="H110" s="256">
        <f>G110*30</f>
        <v>90</v>
      </c>
      <c r="I110" s="510" t="s">
        <v>76</v>
      </c>
      <c r="J110" s="511"/>
      <c r="K110" s="511"/>
      <c r="L110" s="511"/>
      <c r="M110" s="511"/>
      <c r="N110" s="511"/>
      <c r="O110" s="511"/>
      <c r="P110" s="511"/>
      <c r="Q110" s="511"/>
      <c r="R110" s="511"/>
      <c r="S110" s="511"/>
      <c r="T110" s="511"/>
      <c r="U110" s="511"/>
      <c r="V110" s="511"/>
      <c r="W110" s="511"/>
      <c r="X110" s="511"/>
      <c r="Y110" s="511"/>
      <c r="Z110" s="511"/>
      <c r="AA110" s="511"/>
      <c r="AB110" s="512"/>
    </row>
    <row r="111" spans="1:28" s="37" customFormat="1" ht="39" customHeight="1" thickBot="1">
      <c r="A111" s="596" t="s">
        <v>88</v>
      </c>
      <c r="B111" s="597"/>
      <c r="C111" s="63"/>
      <c r="D111" s="63"/>
      <c r="E111" s="63"/>
      <c r="F111" s="64"/>
      <c r="G111" s="97">
        <f>G109+G110</f>
        <v>18</v>
      </c>
      <c r="H111" s="65"/>
      <c r="I111" s="65"/>
      <c r="J111" s="65"/>
      <c r="K111" s="65"/>
      <c r="L111" s="65"/>
      <c r="M111" s="252"/>
      <c r="N111" s="237"/>
      <c r="O111" s="65"/>
      <c r="P111" s="274"/>
      <c r="Q111" s="276"/>
      <c r="R111" s="66"/>
      <c r="S111" s="274"/>
      <c r="T111" s="275"/>
      <c r="U111" s="67"/>
      <c r="V111" s="266"/>
      <c r="W111" s="270"/>
      <c r="X111" s="68"/>
      <c r="Y111" s="70"/>
      <c r="Z111" s="272"/>
      <c r="AA111" s="69"/>
      <c r="AB111" s="70"/>
    </row>
    <row r="112" spans="1:28" s="37" customFormat="1" ht="19.5" thickBot="1">
      <c r="A112" s="593" t="s">
        <v>92</v>
      </c>
      <c r="B112" s="594"/>
      <c r="C112" s="594"/>
      <c r="D112" s="594"/>
      <c r="E112" s="595"/>
      <c r="F112" s="595"/>
      <c r="G112" s="98">
        <f>G107+G111</f>
        <v>228</v>
      </c>
      <c r="H112" s="525" t="s">
        <v>93</v>
      </c>
      <c r="I112" s="525"/>
      <c r="J112" s="525"/>
      <c r="K112" s="525"/>
      <c r="L112" s="525"/>
      <c r="M112" s="525"/>
      <c r="N112" s="99">
        <v>1</v>
      </c>
      <c r="O112" s="147"/>
      <c r="P112" s="101">
        <v>2.3</v>
      </c>
      <c r="Q112" s="263">
        <v>4</v>
      </c>
      <c r="R112" s="100"/>
      <c r="S112" s="101">
        <v>5.6</v>
      </c>
      <c r="T112" s="257">
        <v>7</v>
      </c>
      <c r="U112" s="100"/>
      <c r="V112" s="267">
        <v>8.9</v>
      </c>
      <c r="W112" s="263">
        <v>10</v>
      </c>
      <c r="X112" s="100"/>
      <c r="Y112" s="101">
        <v>11.12</v>
      </c>
      <c r="Z112" s="263">
        <v>13</v>
      </c>
      <c r="AA112" s="100">
        <v>14</v>
      </c>
      <c r="AB112" s="101">
        <v>15</v>
      </c>
    </row>
    <row r="113" spans="1:28" s="37" customFormat="1" ht="21.75" customHeight="1">
      <c r="A113" s="560" t="s">
        <v>94</v>
      </c>
      <c r="B113" s="561"/>
      <c r="C113" s="561"/>
      <c r="D113" s="561"/>
      <c r="E113" s="561"/>
      <c r="F113" s="561"/>
      <c r="G113" s="561"/>
      <c r="H113" s="561"/>
      <c r="I113" s="561"/>
      <c r="J113" s="561"/>
      <c r="K113" s="561"/>
      <c r="L113" s="561"/>
      <c r="M113" s="562"/>
      <c r="N113" s="102"/>
      <c r="O113" s="148"/>
      <c r="P113" s="258"/>
      <c r="Q113" s="102"/>
      <c r="R113" s="103"/>
      <c r="S113" s="258"/>
      <c r="T113" s="148"/>
      <c r="U113" s="103"/>
      <c r="V113" s="268"/>
      <c r="W113" s="102"/>
      <c r="X113" s="103"/>
      <c r="Y113" s="258"/>
      <c r="Z113" s="102"/>
      <c r="AA113" s="103"/>
      <c r="AB113" s="104" t="s">
        <v>65</v>
      </c>
    </row>
    <row r="114" spans="1:28" s="37" customFormat="1" ht="21.75" customHeight="1">
      <c r="A114" s="498" t="s">
        <v>95</v>
      </c>
      <c r="B114" s="499"/>
      <c r="C114" s="499"/>
      <c r="D114" s="499"/>
      <c r="E114" s="499"/>
      <c r="F114" s="499"/>
      <c r="G114" s="499"/>
      <c r="H114" s="499"/>
      <c r="I114" s="499"/>
      <c r="J114" s="499"/>
      <c r="K114" s="499"/>
      <c r="L114" s="499"/>
      <c r="M114" s="499"/>
      <c r="N114" s="635" t="s">
        <v>288</v>
      </c>
      <c r="O114" s="636"/>
      <c r="P114" s="637" t="s">
        <v>289</v>
      </c>
      <c r="Q114" s="638" t="s">
        <v>288</v>
      </c>
      <c r="R114" s="639"/>
      <c r="S114" s="640" t="s">
        <v>290</v>
      </c>
      <c r="T114" s="637" t="s">
        <v>291</v>
      </c>
      <c r="U114" s="641"/>
      <c r="V114" s="642" t="s">
        <v>292</v>
      </c>
      <c r="W114" s="643" t="s">
        <v>287</v>
      </c>
      <c r="X114" s="641"/>
      <c r="Y114" s="644"/>
      <c r="Z114" s="643" t="s">
        <v>293</v>
      </c>
      <c r="AA114" s="643" t="s">
        <v>294</v>
      </c>
      <c r="AB114" s="106"/>
    </row>
    <row r="115" spans="1:30" s="37" customFormat="1" ht="18.75">
      <c r="A115" s="500" t="s">
        <v>24</v>
      </c>
      <c r="B115" s="501"/>
      <c r="C115" s="501"/>
      <c r="D115" s="501"/>
      <c r="E115" s="501"/>
      <c r="F115" s="501"/>
      <c r="G115" s="501"/>
      <c r="H115" s="501"/>
      <c r="I115" s="501"/>
      <c r="J115" s="501"/>
      <c r="K115" s="501"/>
      <c r="L115" s="501"/>
      <c r="M115" s="502"/>
      <c r="N115" s="105">
        <v>3</v>
      </c>
      <c r="O115" s="149"/>
      <c r="P115" s="259">
        <v>3</v>
      </c>
      <c r="Q115" s="302">
        <v>4</v>
      </c>
      <c r="R115" s="107"/>
      <c r="S115" s="259">
        <v>2</v>
      </c>
      <c r="T115" s="261">
        <v>2</v>
      </c>
      <c r="U115" s="108"/>
      <c r="V115" s="269">
        <v>2</v>
      </c>
      <c r="W115" s="265">
        <v>3</v>
      </c>
      <c r="X115" s="26"/>
      <c r="Y115" s="176">
        <v>3</v>
      </c>
      <c r="Z115" s="273">
        <v>4</v>
      </c>
      <c r="AA115" s="93">
        <v>2</v>
      </c>
      <c r="AB115" s="109"/>
      <c r="AD115" s="110"/>
    </row>
    <row r="116" spans="1:28" s="37" customFormat="1" ht="18.75">
      <c r="A116" s="500" t="s">
        <v>25</v>
      </c>
      <c r="B116" s="501"/>
      <c r="C116" s="501"/>
      <c r="D116" s="501"/>
      <c r="E116" s="501"/>
      <c r="F116" s="501"/>
      <c r="G116" s="501"/>
      <c r="H116" s="501"/>
      <c r="I116" s="501"/>
      <c r="J116" s="501"/>
      <c r="K116" s="501"/>
      <c r="L116" s="501"/>
      <c r="M116" s="502"/>
      <c r="N116" s="105">
        <v>3</v>
      </c>
      <c r="O116" s="149"/>
      <c r="P116" s="259">
        <v>2</v>
      </c>
      <c r="Q116" s="302">
        <v>1</v>
      </c>
      <c r="R116" s="107"/>
      <c r="S116" s="259">
        <v>4</v>
      </c>
      <c r="T116" s="261">
        <v>5</v>
      </c>
      <c r="U116" s="108"/>
      <c r="V116" s="269">
        <v>5</v>
      </c>
      <c r="W116" s="265">
        <v>3</v>
      </c>
      <c r="X116" s="26"/>
      <c r="Y116" s="176">
        <v>2</v>
      </c>
      <c r="Z116" s="273">
        <v>2</v>
      </c>
      <c r="AA116" s="93">
        <v>3</v>
      </c>
      <c r="AB116" s="109">
        <v>1</v>
      </c>
    </row>
    <row r="117" spans="1:28" s="37" customFormat="1" ht="18.75">
      <c r="A117" s="500" t="s">
        <v>26</v>
      </c>
      <c r="B117" s="501"/>
      <c r="C117" s="501"/>
      <c r="D117" s="501"/>
      <c r="E117" s="501"/>
      <c r="F117" s="501"/>
      <c r="G117" s="501"/>
      <c r="H117" s="501"/>
      <c r="I117" s="501"/>
      <c r="J117" s="501"/>
      <c r="K117" s="501"/>
      <c r="L117" s="501"/>
      <c r="M117" s="502"/>
      <c r="N117" s="111"/>
      <c r="O117" s="150"/>
      <c r="P117" s="260"/>
      <c r="Q117" s="264"/>
      <c r="R117" s="112"/>
      <c r="S117" s="260"/>
      <c r="T117" s="262">
        <v>1</v>
      </c>
      <c r="U117" s="26"/>
      <c r="V117" s="269">
        <v>1</v>
      </c>
      <c r="W117" s="271">
        <v>1</v>
      </c>
      <c r="X117" s="54"/>
      <c r="Y117" s="176">
        <v>1</v>
      </c>
      <c r="Z117" s="265">
        <v>1</v>
      </c>
      <c r="AA117" s="26">
        <v>1</v>
      </c>
      <c r="AB117" s="109"/>
    </row>
    <row r="118" spans="1:28" s="20" customFormat="1" ht="19.5" customHeight="1" thickBot="1">
      <c r="A118" s="598" t="s">
        <v>47</v>
      </c>
      <c r="B118" s="599"/>
      <c r="C118" s="599"/>
      <c r="D118" s="599"/>
      <c r="E118" s="599"/>
      <c r="F118" s="599"/>
      <c r="G118" s="599"/>
      <c r="H118" s="599"/>
      <c r="I118" s="599"/>
      <c r="J118" s="599"/>
      <c r="K118" s="599"/>
      <c r="L118" s="599"/>
      <c r="M118" s="599"/>
      <c r="N118" s="521" t="s">
        <v>96</v>
      </c>
      <c r="O118" s="556"/>
      <c r="P118" s="557"/>
      <c r="Q118" s="521" t="s">
        <v>96</v>
      </c>
      <c r="R118" s="556"/>
      <c r="S118" s="557"/>
      <c r="T118" s="556" t="s">
        <v>118</v>
      </c>
      <c r="U118" s="558"/>
      <c r="V118" s="559"/>
      <c r="W118" s="521" t="s">
        <v>118</v>
      </c>
      <c r="X118" s="558"/>
      <c r="Y118" s="557"/>
      <c r="Z118" s="521" t="s">
        <v>119</v>
      </c>
      <c r="AA118" s="522"/>
      <c r="AB118" s="185"/>
    </row>
    <row r="119" spans="1:28" s="20" customFormat="1" ht="18.75">
      <c r="A119" s="113"/>
      <c r="C119" s="114"/>
      <c r="D119" s="115"/>
      <c r="E119" s="115"/>
      <c r="F119" s="114"/>
      <c r="G119" s="114"/>
      <c r="I119" s="116"/>
      <c r="N119" s="518">
        <f>G12+G13+G14+G21+G23+G24+G27+G28+G31+G33+G47</f>
        <v>49.5</v>
      </c>
      <c r="O119" s="519"/>
      <c r="P119" s="520"/>
      <c r="Q119" s="516">
        <f>G17+G16+G20+G25+G29+G32+G40+G43+G65+G75+G93+G95</f>
        <v>47</v>
      </c>
      <c r="R119" s="592"/>
      <c r="S119" s="592"/>
      <c r="T119" s="516">
        <f>G15+G41+G42+G45+G53+G57+G58+G59+G69+G74+G82+G96</f>
        <v>36</v>
      </c>
      <c r="U119" s="592"/>
      <c r="V119" s="592"/>
      <c r="W119" s="516">
        <f>G37+G38+G78+G44+G50+G54+G55+G71+G76+G80+G81</f>
        <v>40.5</v>
      </c>
      <c r="X119" s="517"/>
      <c r="Y119" s="517"/>
      <c r="Z119" s="518">
        <f>G48+G51+G64+G72+G73+G79+G84+G85+G86+G90+G91+G92+G94+G109+G110</f>
        <v>55</v>
      </c>
      <c r="AA119" s="519"/>
      <c r="AB119" s="520"/>
    </row>
    <row r="120" spans="1:28" s="20" customFormat="1" ht="18.75">
      <c r="A120" s="113"/>
      <c r="B120" s="143"/>
      <c r="C120" s="143"/>
      <c r="D120" s="506"/>
      <c r="E120" s="506"/>
      <c r="F120" s="618"/>
      <c r="G120" s="618"/>
      <c r="H120" s="143"/>
      <c r="I120" s="506"/>
      <c r="J120" s="507"/>
      <c r="K120" s="507"/>
      <c r="L120" s="118"/>
      <c r="M120" s="118"/>
      <c r="N120" s="288"/>
      <c r="O120" s="288"/>
      <c r="P120" s="289"/>
      <c r="Q120" s="614">
        <f>N119+Q119+T119+W119+Z119</f>
        <v>228</v>
      </c>
      <c r="R120" s="615"/>
      <c r="S120" s="615"/>
      <c r="T120" s="615"/>
      <c r="U120" s="615"/>
      <c r="V120" s="615"/>
      <c r="W120" s="290"/>
      <c r="X120" s="290"/>
      <c r="Y120" s="82"/>
      <c r="Z120" s="82"/>
      <c r="AA120" s="82"/>
      <c r="AB120" s="291"/>
    </row>
    <row r="121" spans="1:28" s="20" customFormat="1" ht="18.75">
      <c r="A121" s="113"/>
      <c r="B121" s="143"/>
      <c r="C121" s="143"/>
      <c r="D121" s="143"/>
      <c r="E121" s="143"/>
      <c r="F121" s="143"/>
      <c r="G121" s="143"/>
      <c r="H121" s="143"/>
      <c r="I121" s="143"/>
      <c r="J121" s="118"/>
      <c r="K121" s="118"/>
      <c r="L121" s="118"/>
      <c r="M121" s="118"/>
      <c r="N121" s="119"/>
      <c r="O121" s="119"/>
      <c r="P121" s="118"/>
      <c r="Q121" s="118"/>
      <c r="R121" s="118"/>
      <c r="S121" s="118"/>
      <c r="T121" s="118"/>
      <c r="U121" s="118"/>
      <c r="V121" s="114"/>
      <c r="W121" s="114"/>
      <c r="X121" s="114"/>
      <c r="AB121" s="117"/>
    </row>
    <row r="122" spans="1:19" ht="15.75">
      <c r="A122" s="315"/>
      <c r="B122" s="316" t="s">
        <v>247</v>
      </c>
      <c r="C122" s="316"/>
      <c r="D122" s="600"/>
      <c r="E122" s="600"/>
      <c r="F122" s="601"/>
      <c r="G122" s="601"/>
      <c r="H122" s="316"/>
      <c r="I122" s="508" t="s">
        <v>248</v>
      </c>
      <c r="J122" s="509"/>
      <c r="K122" s="509"/>
      <c r="L122" s="315"/>
      <c r="M122" s="315"/>
      <c r="N122" s="315"/>
      <c r="O122" s="315"/>
      <c r="P122" s="315"/>
      <c r="Q122" s="317"/>
      <c r="R122" s="317"/>
      <c r="S122" s="315"/>
    </row>
    <row r="123" spans="1:19" ht="15.75">
      <c r="A123" s="315"/>
      <c r="B123" s="316"/>
      <c r="C123" s="316"/>
      <c r="D123" s="316"/>
      <c r="E123" s="316"/>
      <c r="F123" s="316"/>
      <c r="G123" s="316"/>
      <c r="H123" s="316"/>
      <c r="I123" s="316"/>
      <c r="J123" s="316"/>
      <c r="K123" s="316"/>
      <c r="L123" s="315"/>
      <c r="M123" s="315"/>
      <c r="N123" s="315"/>
      <c r="O123" s="315"/>
      <c r="P123" s="315"/>
      <c r="Q123" s="315"/>
      <c r="R123" s="315"/>
      <c r="S123" s="315"/>
    </row>
    <row r="124" spans="1:19" ht="15.75">
      <c r="A124" s="315"/>
      <c r="B124" s="316" t="s">
        <v>249</v>
      </c>
      <c r="C124" s="316"/>
      <c r="D124" s="600"/>
      <c r="E124" s="600"/>
      <c r="F124" s="601"/>
      <c r="G124" s="601"/>
      <c r="H124" s="316"/>
      <c r="I124" s="508" t="s">
        <v>250</v>
      </c>
      <c r="J124" s="602"/>
      <c r="K124" s="602"/>
      <c r="L124" s="315"/>
      <c r="M124" s="315"/>
      <c r="N124" s="315"/>
      <c r="O124" s="315"/>
      <c r="P124" s="315"/>
      <c r="Q124" s="315"/>
      <c r="R124" s="315"/>
      <c r="S124" s="315"/>
    </row>
    <row r="125" spans="2:24" ht="15.75">
      <c r="B125" s="6"/>
      <c r="C125" s="7"/>
      <c r="D125" s="7"/>
      <c r="E125" s="7"/>
      <c r="F125" s="6"/>
      <c r="G125" s="6"/>
      <c r="H125" s="6"/>
      <c r="I125" s="16"/>
      <c r="J125" s="8"/>
      <c r="K125" s="8"/>
      <c r="L125" s="8"/>
      <c r="M125" s="8"/>
      <c r="N125" s="19"/>
      <c r="O125" s="19"/>
      <c r="P125" s="8"/>
      <c r="Q125" s="8"/>
      <c r="R125" s="8"/>
      <c r="S125" s="8"/>
      <c r="T125" s="8"/>
      <c r="U125" s="8"/>
      <c r="V125" s="4"/>
      <c r="W125" s="4"/>
      <c r="X125" s="4"/>
    </row>
    <row r="126" spans="2:24" ht="15.75">
      <c r="B126" s="6"/>
      <c r="C126" s="7"/>
      <c r="D126" s="7"/>
      <c r="E126" s="7"/>
      <c r="F126" s="6"/>
      <c r="G126" s="6"/>
      <c r="H126" s="6"/>
      <c r="I126" s="16"/>
      <c r="J126" s="8"/>
      <c r="K126" s="8"/>
      <c r="L126" s="8"/>
      <c r="M126" s="8"/>
      <c r="N126" s="19"/>
      <c r="O126" s="19"/>
      <c r="P126" s="8"/>
      <c r="Q126" s="8"/>
      <c r="R126" s="8"/>
      <c r="S126" s="8"/>
      <c r="T126" s="8"/>
      <c r="U126" s="8"/>
      <c r="V126" s="4"/>
      <c r="W126" s="4"/>
      <c r="X126" s="4"/>
    </row>
    <row r="127" spans="2:24" ht="15.75">
      <c r="B127" s="6"/>
      <c r="C127" s="7"/>
      <c r="D127" s="7"/>
      <c r="E127" s="7"/>
      <c r="F127" s="6"/>
      <c r="G127" s="6"/>
      <c r="H127" s="6"/>
      <c r="I127" s="16"/>
      <c r="J127" s="8"/>
      <c r="K127" s="8"/>
      <c r="L127" s="8"/>
      <c r="M127" s="8"/>
      <c r="N127" s="19"/>
      <c r="O127" s="19"/>
      <c r="P127" s="8"/>
      <c r="Q127" s="8"/>
      <c r="R127" s="8"/>
      <c r="S127" s="8"/>
      <c r="T127" s="8"/>
      <c r="U127" s="8"/>
      <c r="V127" s="4"/>
      <c r="W127" s="4"/>
      <c r="X127" s="4"/>
    </row>
    <row r="128" spans="2:24" ht="15.75">
      <c r="B128" s="6"/>
      <c r="C128" s="7"/>
      <c r="D128" s="7"/>
      <c r="E128" s="7"/>
      <c r="F128" s="6"/>
      <c r="G128" s="6"/>
      <c r="H128" s="6"/>
      <c r="I128" s="16"/>
      <c r="J128" s="8"/>
      <c r="K128" s="8"/>
      <c r="L128" s="8"/>
      <c r="M128" s="8"/>
      <c r="N128" s="19"/>
      <c r="O128" s="19"/>
      <c r="P128" s="8"/>
      <c r="Q128" s="8"/>
      <c r="R128" s="8"/>
      <c r="S128" s="8"/>
      <c r="T128" s="8"/>
      <c r="U128" s="8"/>
      <c r="V128" s="4"/>
      <c r="W128" s="4"/>
      <c r="X128" s="4"/>
    </row>
    <row r="129" spans="2:24" ht="15.75">
      <c r="B129" s="6"/>
      <c r="C129" s="7"/>
      <c r="D129" s="7"/>
      <c r="E129" s="7"/>
      <c r="F129" s="6"/>
      <c r="G129" s="6"/>
      <c r="H129" s="6"/>
      <c r="I129" s="16"/>
      <c r="J129" s="8"/>
      <c r="K129" s="8"/>
      <c r="L129" s="8"/>
      <c r="M129" s="8"/>
      <c r="N129" s="19"/>
      <c r="O129" s="19"/>
      <c r="P129" s="8"/>
      <c r="Q129" s="8"/>
      <c r="R129" s="8"/>
      <c r="S129" s="8"/>
      <c r="T129" s="8"/>
      <c r="U129" s="8"/>
      <c r="V129" s="4"/>
      <c r="W129" s="4"/>
      <c r="X129" s="4"/>
    </row>
    <row r="130" spans="2:24" ht="15.75">
      <c r="B130" s="6"/>
      <c r="C130" s="7"/>
      <c r="D130" s="7"/>
      <c r="E130" s="7"/>
      <c r="F130" s="6"/>
      <c r="G130" s="6"/>
      <c r="H130" s="6"/>
      <c r="I130" s="16"/>
      <c r="J130" s="8"/>
      <c r="K130" s="8"/>
      <c r="L130" s="8"/>
      <c r="M130" s="8"/>
      <c r="N130" s="19"/>
      <c r="O130" s="19"/>
      <c r="P130" s="8"/>
      <c r="Q130" s="8"/>
      <c r="R130" s="8"/>
      <c r="S130" s="8"/>
      <c r="T130" s="8"/>
      <c r="U130" s="8"/>
      <c r="V130" s="4"/>
      <c r="W130" s="4"/>
      <c r="X130" s="4"/>
    </row>
    <row r="131" spans="2:24" ht="15.75">
      <c r="B131" s="6"/>
      <c r="C131" s="7"/>
      <c r="D131" s="7"/>
      <c r="E131" s="7"/>
      <c r="F131" s="6"/>
      <c r="G131" s="6"/>
      <c r="H131" s="6"/>
      <c r="I131" s="16"/>
      <c r="J131" s="8"/>
      <c r="K131" s="8"/>
      <c r="L131" s="8"/>
      <c r="M131" s="8"/>
      <c r="N131" s="19"/>
      <c r="O131" s="19"/>
      <c r="P131" s="8"/>
      <c r="Q131" s="8"/>
      <c r="R131" s="8"/>
      <c r="S131" s="8"/>
      <c r="T131" s="8"/>
      <c r="U131" s="8"/>
      <c r="V131" s="4"/>
      <c r="W131" s="4"/>
      <c r="X131" s="4"/>
    </row>
    <row r="132" spans="2:24" ht="15.75">
      <c r="B132" s="6"/>
      <c r="C132" s="7"/>
      <c r="D132" s="7"/>
      <c r="E132" s="7"/>
      <c r="F132" s="6"/>
      <c r="G132" s="6"/>
      <c r="H132" s="6"/>
      <c r="I132" s="16"/>
      <c r="J132" s="8"/>
      <c r="K132" s="8"/>
      <c r="L132" s="8"/>
      <c r="M132" s="8"/>
      <c r="N132" s="19"/>
      <c r="O132" s="19"/>
      <c r="P132" s="8"/>
      <c r="Q132" s="8"/>
      <c r="R132" s="8"/>
      <c r="S132" s="8"/>
      <c r="T132" s="8"/>
      <c r="U132" s="8"/>
      <c r="V132" s="4"/>
      <c r="W132" s="4"/>
      <c r="X132" s="4"/>
    </row>
    <row r="133" spans="2:24" ht="15.75">
      <c r="B133" s="6"/>
      <c r="C133" s="7"/>
      <c r="D133" s="7"/>
      <c r="E133" s="7"/>
      <c r="F133" s="6"/>
      <c r="G133" s="6"/>
      <c r="H133" s="6"/>
      <c r="I133" s="16"/>
      <c r="J133" s="8"/>
      <c r="K133" s="8"/>
      <c r="L133" s="8"/>
      <c r="M133" s="8"/>
      <c r="N133" s="19"/>
      <c r="O133" s="19"/>
      <c r="P133" s="8"/>
      <c r="Q133" s="8"/>
      <c r="R133" s="8"/>
      <c r="S133" s="8"/>
      <c r="T133" s="8"/>
      <c r="U133" s="8"/>
      <c r="V133" s="4"/>
      <c r="W133" s="4"/>
      <c r="X133" s="4"/>
    </row>
    <row r="134" spans="2:24" ht="15.75">
      <c r="B134" s="6"/>
      <c r="C134" s="7"/>
      <c r="D134" s="7"/>
      <c r="E134" s="7"/>
      <c r="F134" s="6"/>
      <c r="G134" s="6"/>
      <c r="H134" s="6"/>
      <c r="I134" s="16"/>
      <c r="J134" s="8"/>
      <c r="K134" s="8"/>
      <c r="L134" s="8"/>
      <c r="M134" s="8"/>
      <c r="N134" s="19"/>
      <c r="O134" s="19"/>
      <c r="P134" s="8"/>
      <c r="Q134" s="8"/>
      <c r="R134" s="8"/>
      <c r="S134" s="8"/>
      <c r="T134" s="8"/>
      <c r="U134" s="8"/>
      <c r="V134" s="4"/>
      <c r="W134" s="4"/>
      <c r="X134" s="4"/>
    </row>
    <row r="135" spans="2:24" ht="15.75">
      <c r="B135" s="6"/>
      <c r="C135" s="7"/>
      <c r="D135" s="7"/>
      <c r="E135" s="7"/>
      <c r="F135" s="6"/>
      <c r="G135" s="6"/>
      <c r="H135" s="6"/>
      <c r="I135" s="16"/>
      <c r="J135" s="8"/>
      <c r="K135" s="8"/>
      <c r="L135" s="8"/>
      <c r="M135" s="8"/>
      <c r="N135" s="19"/>
      <c r="O135" s="19"/>
      <c r="P135" s="8"/>
      <c r="Q135" s="8"/>
      <c r="R135" s="8"/>
      <c r="S135" s="8"/>
      <c r="T135" s="8"/>
      <c r="U135" s="8"/>
      <c r="V135" s="4"/>
      <c r="W135" s="4"/>
      <c r="X135" s="4"/>
    </row>
    <row r="136" spans="2:24" ht="15.75">
      <c r="B136" s="6"/>
      <c r="C136" s="7"/>
      <c r="D136" s="7"/>
      <c r="E136" s="7"/>
      <c r="F136" s="6"/>
      <c r="G136" s="6"/>
      <c r="H136" s="6"/>
      <c r="I136" s="16"/>
      <c r="J136" s="8"/>
      <c r="K136" s="8"/>
      <c r="L136" s="8"/>
      <c r="M136" s="8"/>
      <c r="N136" s="19"/>
      <c r="O136" s="19"/>
      <c r="P136" s="8"/>
      <c r="Q136" s="8"/>
      <c r="R136" s="8"/>
      <c r="S136" s="8"/>
      <c r="T136" s="8"/>
      <c r="U136" s="8"/>
      <c r="V136" s="4"/>
      <c r="W136" s="4"/>
      <c r="X136" s="4"/>
    </row>
    <row r="139" spans="23:27" ht="15.75">
      <c r="W139" s="10"/>
      <c r="X139" s="10"/>
      <c r="Y139" s="10"/>
      <c r="Z139" s="10"/>
      <c r="AA139" s="10"/>
    </row>
    <row r="140" spans="23:27" ht="15.75">
      <c r="W140" s="4"/>
      <c r="X140" s="4"/>
      <c r="Y140" s="4"/>
      <c r="Z140" s="4"/>
      <c r="AA140" s="4"/>
    </row>
    <row r="141" spans="23:27" ht="15.75">
      <c r="W141" s="4"/>
      <c r="X141" s="4"/>
      <c r="Y141" s="4"/>
      <c r="Z141" s="4"/>
      <c r="AA141" s="4"/>
    </row>
    <row r="142" spans="23:27" ht="15.75">
      <c r="W142" s="4"/>
      <c r="X142" s="4"/>
      <c r="Y142" s="4"/>
      <c r="Z142" s="4"/>
      <c r="AA142" s="4"/>
    </row>
  </sheetData>
  <sheetProtection/>
  <mergeCells count="74">
    <mergeCell ref="D124:G124"/>
    <mergeCell ref="I124:K124"/>
    <mergeCell ref="A106:B106"/>
    <mergeCell ref="A89:AB89"/>
    <mergeCell ref="A97:AB97"/>
    <mergeCell ref="A105:B105"/>
    <mergeCell ref="Q120:V120"/>
    <mergeCell ref="A107:B107"/>
    <mergeCell ref="D120:G120"/>
    <mergeCell ref="D122:G122"/>
    <mergeCell ref="A87:B87"/>
    <mergeCell ref="N119:P119"/>
    <mergeCell ref="Q119:S119"/>
    <mergeCell ref="T119:V119"/>
    <mergeCell ref="A112:F112"/>
    <mergeCell ref="A111:B111"/>
    <mergeCell ref="A118:M118"/>
    <mergeCell ref="A10:AB10"/>
    <mergeCell ref="N6:AA6"/>
    <mergeCell ref="D4:D7"/>
    <mergeCell ref="A63:Y63"/>
    <mergeCell ref="A68:AB68"/>
    <mergeCell ref="A88:AB88"/>
    <mergeCell ref="A9:AB9"/>
    <mergeCell ref="A35:AB35"/>
    <mergeCell ref="A66:B66"/>
    <mergeCell ref="A2:A7"/>
    <mergeCell ref="H2:M2"/>
    <mergeCell ref="C4:C7"/>
    <mergeCell ref="A34:B34"/>
    <mergeCell ref="M3:M7"/>
    <mergeCell ref="A18:B18"/>
    <mergeCell ref="A19:AB19"/>
    <mergeCell ref="I4:I7"/>
    <mergeCell ref="E4:F4"/>
    <mergeCell ref="T4:V4"/>
    <mergeCell ref="N4:P4"/>
    <mergeCell ref="A62:AB62"/>
    <mergeCell ref="A61:B61"/>
    <mergeCell ref="A67:AB67"/>
    <mergeCell ref="Q118:S118"/>
    <mergeCell ref="T118:V118"/>
    <mergeCell ref="A113:M113"/>
    <mergeCell ref="W118:Y118"/>
    <mergeCell ref="N118:P118"/>
    <mergeCell ref="A117:M117"/>
    <mergeCell ref="A116:M116"/>
    <mergeCell ref="A60:B60"/>
    <mergeCell ref="H112:M112"/>
    <mergeCell ref="B2:B7"/>
    <mergeCell ref="W4:Y4"/>
    <mergeCell ref="A1:AB1"/>
    <mergeCell ref="G2:G7"/>
    <mergeCell ref="Z4:AB4"/>
    <mergeCell ref="N2:AB3"/>
    <mergeCell ref="C2:F3"/>
    <mergeCell ref="H3:H7"/>
    <mergeCell ref="I120:K120"/>
    <mergeCell ref="I122:K122"/>
    <mergeCell ref="I110:AB110"/>
    <mergeCell ref="A108:AB108"/>
    <mergeCell ref="W119:Y119"/>
    <mergeCell ref="Z119:AB119"/>
    <mergeCell ref="Z118:AA118"/>
    <mergeCell ref="Q4:S4"/>
    <mergeCell ref="J4:L4"/>
    <mergeCell ref="E5:E7"/>
    <mergeCell ref="I3:L3"/>
    <mergeCell ref="A114:M114"/>
    <mergeCell ref="A115:M115"/>
    <mergeCell ref="F5:F7"/>
    <mergeCell ref="J5:J7"/>
    <mergeCell ref="K5:K7"/>
    <mergeCell ref="L5:L7"/>
  </mergeCells>
  <printOptions/>
  <pageMargins left="0.5905511811023623" right="0.1968503937007874" top="0.5118110236220472" bottom="0.35433070866141736" header="0.4330708661417323" footer="0.35433070866141736"/>
  <pageSetup fitToHeight="0" fitToWidth="1" horizontalDpi="600" verticalDpi="600" orientation="landscape" paperSize="9" scale="56" r:id="rId1"/>
  <rowBreaks count="4" manualBreakCount="4">
    <brk id="34" max="27" man="1"/>
    <brk id="55" max="27" man="1"/>
    <brk id="82" max="27" man="1"/>
    <brk id="96" max="27" man="1"/>
  </rowBreaks>
  <ignoredErrors>
    <ignoredError sqref="H5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Алена Латышева</cp:lastModifiedBy>
  <cp:lastPrinted>2016-06-06T07:54:16Z</cp:lastPrinted>
  <dcterms:created xsi:type="dcterms:W3CDTF">2003-06-23T04:55:14Z</dcterms:created>
  <dcterms:modified xsi:type="dcterms:W3CDTF">2016-07-06T07:23:35Z</dcterms:modified>
  <cp:category/>
  <cp:version/>
  <cp:contentType/>
  <cp:contentStatus/>
</cp:coreProperties>
</file>